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J81" i="23"/>
  <c r="J77" i="23" s="1"/>
  <c r="I81" i="23"/>
  <c r="H81" i="23"/>
  <c r="G81" i="23"/>
  <c r="F81" i="23"/>
  <c r="F77" i="23" s="1"/>
  <c r="E81" i="23"/>
  <c r="M78" i="23"/>
  <c r="L78" i="23"/>
  <c r="L77" i="23" s="1"/>
  <c r="K78" i="23"/>
  <c r="K77" i="23" s="1"/>
  <c r="J78" i="23"/>
  <c r="I78" i="23"/>
  <c r="H78" i="23"/>
  <c r="H77" i="23" s="1"/>
  <c r="G78" i="23"/>
  <c r="G77" i="23" s="1"/>
  <c r="F78" i="23"/>
  <c r="E78" i="23"/>
  <c r="M77" i="23"/>
  <c r="I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J68" i="23"/>
  <c r="J64" i="23" s="1"/>
  <c r="I68" i="23"/>
  <c r="H68" i="23"/>
  <c r="G68" i="23"/>
  <c r="F68" i="23"/>
  <c r="F64" i="23" s="1"/>
  <c r="E68" i="23"/>
  <c r="M65" i="23"/>
  <c r="L65" i="23"/>
  <c r="L64" i="23" s="1"/>
  <c r="K65" i="23"/>
  <c r="K64" i="23" s="1"/>
  <c r="J65" i="23"/>
  <c r="I65" i="23"/>
  <c r="H65" i="23"/>
  <c r="H64" i="23" s="1"/>
  <c r="G65" i="23"/>
  <c r="G64" i="23" s="1"/>
  <c r="F65" i="23"/>
  <c r="E65" i="23"/>
  <c r="M64" i="23"/>
  <c r="I64" i="23"/>
  <c r="E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J52" i="23" s="1"/>
  <c r="J51" i="23" s="1"/>
  <c r="I56" i="23"/>
  <c r="H56" i="23"/>
  <c r="G56" i="23"/>
  <c r="F56" i="23"/>
  <c r="F52" i="23" s="1"/>
  <c r="F51" i="23" s="1"/>
  <c r="E56" i="23"/>
  <c r="M53" i="23"/>
  <c r="L53" i="23"/>
  <c r="L52" i="23" s="1"/>
  <c r="L51" i="23" s="1"/>
  <c r="K53" i="23"/>
  <c r="K52" i="23" s="1"/>
  <c r="K51" i="23" s="1"/>
  <c r="J53" i="23"/>
  <c r="I53" i="23"/>
  <c r="H53" i="23"/>
  <c r="H52" i="23" s="1"/>
  <c r="H51" i="23" s="1"/>
  <c r="G53" i="23"/>
  <c r="G52" i="23" s="1"/>
  <c r="G51" i="23" s="1"/>
  <c r="F53" i="23"/>
  <c r="E53" i="23"/>
  <c r="M52" i="23"/>
  <c r="M51" i="23" s="1"/>
  <c r="I52" i="23"/>
  <c r="I51" i="23" s="1"/>
  <c r="E52" i="23"/>
  <c r="E51" i="23" s="1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J4" i="23" s="1"/>
  <c r="I8" i="23"/>
  <c r="H8" i="23"/>
  <c r="G8" i="23"/>
  <c r="F8" i="23"/>
  <c r="F4" i="23" s="1"/>
  <c r="E8" i="23"/>
  <c r="M5" i="23"/>
  <c r="M4" i="23" s="1"/>
  <c r="L5" i="23"/>
  <c r="K5" i="23"/>
  <c r="K4" i="23" s="1"/>
  <c r="J5" i="23"/>
  <c r="I5" i="23"/>
  <c r="I4" i="23" s="1"/>
  <c r="I92" i="23" s="1"/>
  <c r="H5" i="23"/>
  <c r="G5" i="23"/>
  <c r="G4" i="23" s="1"/>
  <c r="F5" i="23"/>
  <c r="E5" i="23"/>
  <c r="E4" i="23" s="1"/>
  <c r="L4" i="23"/>
  <c r="H4" i="23"/>
  <c r="M81" i="22"/>
  <c r="L81" i="22"/>
  <c r="K81" i="22"/>
  <c r="J81" i="22"/>
  <c r="J77" i="22" s="1"/>
  <c r="I81" i="22"/>
  <c r="H81" i="22"/>
  <c r="G81" i="22"/>
  <c r="F81" i="22"/>
  <c r="F77" i="22" s="1"/>
  <c r="E81" i="22"/>
  <c r="M78" i="22"/>
  <c r="M77" i="22" s="1"/>
  <c r="L78" i="22"/>
  <c r="K78" i="22"/>
  <c r="K77" i="22" s="1"/>
  <c r="J78" i="22"/>
  <c r="I78" i="22"/>
  <c r="I77" i="22" s="1"/>
  <c r="H78" i="22"/>
  <c r="G78" i="22"/>
  <c r="G77" i="22" s="1"/>
  <c r="F78" i="22"/>
  <c r="E78" i="22"/>
  <c r="E77" i="22" s="1"/>
  <c r="L77" i="22"/>
  <c r="H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J64" i="22" s="1"/>
  <c r="I68" i="22"/>
  <c r="H68" i="22"/>
  <c r="G68" i="22"/>
  <c r="F68" i="22"/>
  <c r="F64" i="22" s="1"/>
  <c r="E68" i="22"/>
  <c r="M65" i="22"/>
  <c r="M64" i="22" s="1"/>
  <c r="L65" i="22"/>
  <c r="K65" i="22"/>
  <c r="K64" i="22" s="1"/>
  <c r="J65" i="22"/>
  <c r="I65" i="22"/>
  <c r="I64" i="22" s="1"/>
  <c r="H65" i="22"/>
  <c r="G65" i="22"/>
  <c r="G64" i="22" s="1"/>
  <c r="F65" i="22"/>
  <c r="E65" i="22"/>
  <c r="E64" i="22" s="1"/>
  <c r="L64" i="22"/>
  <c r="H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J56" i="22"/>
  <c r="J52" i="22" s="1"/>
  <c r="I56" i="22"/>
  <c r="H56" i="22"/>
  <c r="G56" i="22"/>
  <c r="F56" i="22"/>
  <c r="F52" i="22" s="1"/>
  <c r="E56" i="22"/>
  <c r="M53" i="22"/>
  <c r="M52" i="22" s="1"/>
  <c r="L53" i="22"/>
  <c r="K53" i="22"/>
  <c r="K52" i="22" s="1"/>
  <c r="J53" i="22"/>
  <c r="I53" i="22"/>
  <c r="I52" i="22" s="1"/>
  <c r="H53" i="22"/>
  <c r="G53" i="22"/>
  <c r="G52" i="22" s="1"/>
  <c r="F53" i="22"/>
  <c r="E53" i="22"/>
  <c r="E52" i="22" s="1"/>
  <c r="L52" i="22"/>
  <c r="L51" i="22" s="1"/>
  <c r="H52" i="22"/>
  <c r="H51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K4" i="22" s="1"/>
  <c r="J8" i="22"/>
  <c r="I8" i="22"/>
  <c r="H8" i="22"/>
  <c r="G8" i="22"/>
  <c r="G4" i="22" s="1"/>
  <c r="F8" i="22"/>
  <c r="E8" i="22"/>
  <c r="M5" i="22"/>
  <c r="L5" i="22"/>
  <c r="L4" i="22" s="1"/>
  <c r="L92" i="22" s="1"/>
  <c r="K5" i="22"/>
  <c r="J5" i="22"/>
  <c r="J4" i="22" s="1"/>
  <c r="I5" i="22"/>
  <c r="H5" i="22"/>
  <c r="H4" i="22" s="1"/>
  <c r="H92" i="22" s="1"/>
  <c r="G5" i="22"/>
  <c r="F5" i="22"/>
  <c r="F4" i="22" s="1"/>
  <c r="E5" i="22"/>
  <c r="M4" i="22"/>
  <c r="I4" i="22"/>
  <c r="E4" i="22"/>
  <c r="M81" i="21"/>
  <c r="L81" i="21"/>
  <c r="K81" i="21"/>
  <c r="K77" i="21" s="1"/>
  <c r="J81" i="21"/>
  <c r="I81" i="21"/>
  <c r="H81" i="21"/>
  <c r="G81" i="21"/>
  <c r="G77" i="21" s="1"/>
  <c r="F81" i="21"/>
  <c r="E81" i="21"/>
  <c r="M78" i="21"/>
  <c r="L78" i="21"/>
  <c r="L77" i="21" s="1"/>
  <c r="K78" i="21"/>
  <c r="J78" i="21"/>
  <c r="J77" i="21" s="1"/>
  <c r="I78" i="21"/>
  <c r="H78" i="21"/>
  <c r="H77" i="21" s="1"/>
  <c r="G78" i="21"/>
  <c r="F78" i="21"/>
  <c r="F77" i="21" s="1"/>
  <c r="E78" i="21"/>
  <c r="M77" i="21"/>
  <c r="I77" i="21"/>
  <c r="E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K64" i="21" s="1"/>
  <c r="J68" i="21"/>
  <c r="I68" i="21"/>
  <c r="H68" i="21"/>
  <c r="G68" i="21"/>
  <c r="G64" i="21" s="1"/>
  <c r="F68" i="21"/>
  <c r="E68" i="21"/>
  <c r="M65" i="21"/>
  <c r="L65" i="21"/>
  <c r="L64" i="21" s="1"/>
  <c r="K65" i="21"/>
  <c r="J65" i="21"/>
  <c r="J64" i="21" s="1"/>
  <c r="I65" i="21"/>
  <c r="H65" i="21"/>
  <c r="H64" i="21" s="1"/>
  <c r="G65" i="21"/>
  <c r="F65" i="21"/>
  <c r="F64" i="21" s="1"/>
  <c r="E65" i="21"/>
  <c r="M64" i="21"/>
  <c r="I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K52" i="21" s="1"/>
  <c r="J56" i="21"/>
  <c r="I56" i="21"/>
  <c r="H56" i="21"/>
  <c r="G56" i="21"/>
  <c r="G52" i="21" s="1"/>
  <c r="F56" i="21"/>
  <c r="E56" i="21"/>
  <c r="M53" i="21"/>
  <c r="L53" i="21"/>
  <c r="L52" i="21" s="1"/>
  <c r="K53" i="21"/>
  <c r="J53" i="21"/>
  <c r="J52" i="21" s="1"/>
  <c r="J51" i="21" s="1"/>
  <c r="I53" i="21"/>
  <c r="H53" i="21"/>
  <c r="H52" i="21" s="1"/>
  <c r="G53" i="21"/>
  <c r="F53" i="21"/>
  <c r="F52" i="21" s="1"/>
  <c r="F51" i="21" s="1"/>
  <c r="E53" i="21"/>
  <c r="M52" i="21"/>
  <c r="M51" i="21" s="1"/>
  <c r="I52" i="21"/>
  <c r="I51" i="21" s="1"/>
  <c r="E52" i="21"/>
  <c r="E51" i="21" s="1"/>
  <c r="M47" i="21"/>
  <c r="L47" i="21"/>
  <c r="K47" i="21"/>
  <c r="J47" i="21"/>
  <c r="I47" i="21"/>
  <c r="H47" i="21"/>
  <c r="G47" i="21"/>
  <c r="F47" i="21"/>
  <c r="E47" i="21"/>
  <c r="M8" i="21"/>
  <c r="L8" i="21"/>
  <c r="L4" i="21" s="1"/>
  <c r="K8" i="21"/>
  <c r="J8" i="21"/>
  <c r="I8" i="21"/>
  <c r="H8" i="21"/>
  <c r="H4" i="21" s="1"/>
  <c r="G8" i="21"/>
  <c r="F8" i="21"/>
  <c r="E8" i="21"/>
  <c r="M5" i="21"/>
  <c r="M4" i="21" s="1"/>
  <c r="L5" i="21"/>
  <c r="K5" i="21"/>
  <c r="K4" i="21" s="1"/>
  <c r="J5" i="21"/>
  <c r="I5" i="21"/>
  <c r="I4" i="21" s="1"/>
  <c r="I92" i="21" s="1"/>
  <c r="H5" i="21"/>
  <c r="G5" i="21"/>
  <c r="G4" i="21" s="1"/>
  <c r="F5" i="21"/>
  <c r="E5" i="21"/>
  <c r="E4" i="21" s="1"/>
  <c r="J4" i="21"/>
  <c r="J92" i="21" s="1"/>
  <c r="F4" i="21"/>
  <c r="F92" i="21" s="1"/>
  <c r="M81" i="20"/>
  <c r="L81" i="20"/>
  <c r="L77" i="20" s="1"/>
  <c r="K81" i="20"/>
  <c r="J81" i="20"/>
  <c r="I81" i="20"/>
  <c r="H81" i="20"/>
  <c r="H77" i="20" s="1"/>
  <c r="G81" i="20"/>
  <c r="F81" i="20"/>
  <c r="E81" i="20"/>
  <c r="M78" i="20"/>
  <c r="M77" i="20" s="1"/>
  <c r="L78" i="20"/>
  <c r="K78" i="20"/>
  <c r="K77" i="20" s="1"/>
  <c r="J78" i="20"/>
  <c r="I78" i="20"/>
  <c r="I77" i="20" s="1"/>
  <c r="H78" i="20"/>
  <c r="G78" i="20"/>
  <c r="G77" i="20" s="1"/>
  <c r="F78" i="20"/>
  <c r="E78" i="20"/>
  <c r="E77" i="20" s="1"/>
  <c r="J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L64" i="20" s="1"/>
  <c r="K68" i="20"/>
  <c r="J68" i="20"/>
  <c r="I68" i="20"/>
  <c r="H68" i="20"/>
  <c r="H64" i="20" s="1"/>
  <c r="G68" i="20"/>
  <c r="F68" i="20"/>
  <c r="E68" i="20"/>
  <c r="M65" i="20"/>
  <c r="M64" i="20" s="1"/>
  <c r="L65" i="20"/>
  <c r="K65" i="20"/>
  <c r="K64" i="20" s="1"/>
  <c r="J65" i="20"/>
  <c r="I65" i="20"/>
  <c r="I64" i="20" s="1"/>
  <c r="H65" i="20"/>
  <c r="G65" i="20"/>
  <c r="G64" i="20" s="1"/>
  <c r="F65" i="20"/>
  <c r="E65" i="20"/>
  <c r="E64" i="20" s="1"/>
  <c r="J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L52" i="20" s="1"/>
  <c r="K56" i="20"/>
  <c r="J56" i="20"/>
  <c r="I56" i="20"/>
  <c r="H56" i="20"/>
  <c r="H52" i="20" s="1"/>
  <c r="G56" i="20"/>
  <c r="F56" i="20"/>
  <c r="E56" i="20"/>
  <c r="M53" i="20"/>
  <c r="M52" i="20" s="1"/>
  <c r="L53" i="20"/>
  <c r="K53" i="20"/>
  <c r="K52" i="20" s="1"/>
  <c r="K51" i="20" s="1"/>
  <c r="J53" i="20"/>
  <c r="I53" i="20"/>
  <c r="I52" i="20" s="1"/>
  <c r="H53" i="20"/>
  <c r="G53" i="20"/>
  <c r="G52" i="20" s="1"/>
  <c r="G51" i="20" s="1"/>
  <c r="F53" i="20"/>
  <c r="E53" i="20"/>
  <c r="E52" i="20" s="1"/>
  <c r="J52" i="20"/>
  <c r="J51" i="20" s="1"/>
  <c r="F52" i="20"/>
  <c r="F51" i="20" s="1"/>
  <c r="M47" i="20"/>
  <c r="L47" i="20"/>
  <c r="K47" i="20"/>
  <c r="J47" i="20"/>
  <c r="I47" i="20"/>
  <c r="H47" i="20"/>
  <c r="G47" i="20"/>
  <c r="F47" i="20"/>
  <c r="E47" i="20"/>
  <c r="M8" i="20"/>
  <c r="M4" i="20" s="1"/>
  <c r="L8" i="20"/>
  <c r="K8" i="20"/>
  <c r="J8" i="20"/>
  <c r="I8" i="20"/>
  <c r="I4" i="20" s="1"/>
  <c r="H8" i="20"/>
  <c r="G8" i="20"/>
  <c r="F8" i="20"/>
  <c r="E8" i="20"/>
  <c r="E4" i="20" s="1"/>
  <c r="M5" i="20"/>
  <c r="L5" i="20"/>
  <c r="K5" i="20"/>
  <c r="J5" i="20"/>
  <c r="J4" i="20" s="1"/>
  <c r="J92" i="20" s="1"/>
  <c r="I5" i="20"/>
  <c r="H5" i="20"/>
  <c r="G5" i="20"/>
  <c r="F5" i="20"/>
  <c r="F4" i="20" s="1"/>
  <c r="F92" i="20" s="1"/>
  <c r="E5" i="20"/>
  <c r="K4" i="20"/>
  <c r="K92" i="20" s="1"/>
  <c r="G4" i="20"/>
  <c r="G92" i="20" s="1"/>
  <c r="M81" i="19"/>
  <c r="M77" i="19" s="1"/>
  <c r="L81" i="19"/>
  <c r="K81" i="19"/>
  <c r="J81" i="19"/>
  <c r="I81" i="19"/>
  <c r="I77" i="19" s="1"/>
  <c r="H81" i="19"/>
  <c r="G81" i="19"/>
  <c r="F81" i="19"/>
  <c r="E81" i="19"/>
  <c r="E77" i="19" s="1"/>
  <c r="M78" i="19"/>
  <c r="L78" i="19"/>
  <c r="L77" i="19" s="1"/>
  <c r="K78" i="19"/>
  <c r="J78" i="19"/>
  <c r="J77" i="19" s="1"/>
  <c r="I78" i="19"/>
  <c r="H78" i="19"/>
  <c r="H77" i="19" s="1"/>
  <c r="G78" i="19"/>
  <c r="F78" i="19"/>
  <c r="F77" i="19" s="1"/>
  <c r="E78" i="19"/>
  <c r="K77" i="19"/>
  <c r="G77" i="19"/>
  <c r="M73" i="19"/>
  <c r="L73" i="19"/>
  <c r="K73" i="19"/>
  <c r="J73" i="19"/>
  <c r="I73" i="19"/>
  <c r="H73" i="19"/>
  <c r="G73" i="19"/>
  <c r="F73" i="19"/>
  <c r="E73" i="19"/>
  <c r="M68" i="19"/>
  <c r="M64" i="19" s="1"/>
  <c r="L68" i="19"/>
  <c r="K68" i="19"/>
  <c r="J68" i="19"/>
  <c r="I68" i="19"/>
  <c r="I64" i="19" s="1"/>
  <c r="H68" i="19"/>
  <c r="G68" i="19"/>
  <c r="F68" i="19"/>
  <c r="E68" i="19"/>
  <c r="E64" i="19" s="1"/>
  <c r="M65" i="19"/>
  <c r="L65" i="19"/>
  <c r="L64" i="19" s="1"/>
  <c r="K65" i="19"/>
  <c r="J65" i="19"/>
  <c r="J64" i="19" s="1"/>
  <c r="I65" i="19"/>
  <c r="H65" i="19"/>
  <c r="H64" i="19" s="1"/>
  <c r="G65" i="19"/>
  <c r="F65" i="19"/>
  <c r="F64" i="19" s="1"/>
  <c r="E65" i="19"/>
  <c r="K64" i="19"/>
  <c r="G64" i="19"/>
  <c r="M59" i="19"/>
  <c r="L59" i="19"/>
  <c r="K59" i="19"/>
  <c r="J59" i="19"/>
  <c r="I59" i="19"/>
  <c r="H59" i="19"/>
  <c r="G59" i="19"/>
  <c r="F59" i="19"/>
  <c r="E59" i="19"/>
  <c r="M56" i="19"/>
  <c r="M52" i="19" s="1"/>
  <c r="M51" i="19" s="1"/>
  <c r="L56" i="19"/>
  <c r="K56" i="19"/>
  <c r="J56" i="19"/>
  <c r="I56" i="19"/>
  <c r="I52" i="19" s="1"/>
  <c r="I51" i="19" s="1"/>
  <c r="H56" i="19"/>
  <c r="G56" i="19"/>
  <c r="F56" i="19"/>
  <c r="E56" i="19"/>
  <c r="E52" i="19" s="1"/>
  <c r="E51" i="19" s="1"/>
  <c r="M53" i="19"/>
  <c r="L53" i="19"/>
  <c r="L52" i="19" s="1"/>
  <c r="K53" i="19"/>
  <c r="J53" i="19"/>
  <c r="J52" i="19" s="1"/>
  <c r="J51" i="19" s="1"/>
  <c r="I53" i="19"/>
  <c r="H53" i="19"/>
  <c r="H52" i="19" s="1"/>
  <c r="H51" i="19" s="1"/>
  <c r="G53" i="19"/>
  <c r="F53" i="19"/>
  <c r="F52" i="19" s="1"/>
  <c r="F51" i="19" s="1"/>
  <c r="E53" i="19"/>
  <c r="K52" i="19"/>
  <c r="K51" i="19" s="1"/>
  <c r="G52" i="19"/>
  <c r="G51" i="19" s="1"/>
  <c r="L51" i="19"/>
  <c r="L92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J4" i="19" s="1"/>
  <c r="I8" i="19"/>
  <c r="H8" i="19"/>
  <c r="G8" i="19"/>
  <c r="F8" i="19"/>
  <c r="F4" i="19" s="1"/>
  <c r="E8" i="19"/>
  <c r="M5" i="19"/>
  <c r="M4" i="19" s="1"/>
  <c r="M92" i="19" s="1"/>
  <c r="L5" i="19"/>
  <c r="K5" i="19"/>
  <c r="K4" i="19" s="1"/>
  <c r="J5" i="19"/>
  <c r="I5" i="19"/>
  <c r="I4" i="19" s="1"/>
  <c r="I92" i="19" s="1"/>
  <c r="H5" i="19"/>
  <c r="G5" i="19"/>
  <c r="G4" i="19" s="1"/>
  <c r="F5" i="19"/>
  <c r="E5" i="19"/>
  <c r="E4" i="19" s="1"/>
  <c r="E92" i="19" s="1"/>
  <c r="L4" i="19"/>
  <c r="H4" i="19"/>
  <c r="H92" i="19" s="1"/>
  <c r="M81" i="18"/>
  <c r="L81" i="18"/>
  <c r="K81" i="18"/>
  <c r="J81" i="18"/>
  <c r="I81" i="18"/>
  <c r="H81" i="18"/>
  <c r="G81" i="18"/>
  <c r="F81" i="18"/>
  <c r="E81" i="18"/>
  <c r="M78" i="18"/>
  <c r="M77" i="18" s="1"/>
  <c r="L78" i="18"/>
  <c r="K78" i="18"/>
  <c r="K77" i="18" s="1"/>
  <c r="J78" i="18"/>
  <c r="I78" i="18"/>
  <c r="I77" i="18" s="1"/>
  <c r="H78" i="18"/>
  <c r="G78" i="18"/>
  <c r="G77" i="18" s="1"/>
  <c r="F78" i="18"/>
  <c r="E78" i="18"/>
  <c r="E77" i="18" s="1"/>
  <c r="L77" i="18"/>
  <c r="J77" i="18"/>
  <c r="H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H64" i="18" s="1"/>
  <c r="G68" i="18"/>
  <c r="F68" i="18"/>
  <c r="F64" i="18" s="1"/>
  <c r="E68" i="18"/>
  <c r="M65" i="18"/>
  <c r="M64" i="18" s="1"/>
  <c r="L65" i="18"/>
  <c r="K65" i="18"/>
  <c r="K64" i="18" s="1"/>
  <c r="K51" i="18" s="1"/>
  <c r="J65" i="18"/>
  <c r="I65" i="18"/>
  <c r="I64" i="18" s="1"/>
  <c r="H65" i="18"/>
  <c r="G65" i="18"/>
  <c r="G64" i="18" s="1"/>
  <c r="F65" i="18"/>
  <c r="E65" i="18"/>
  <c r="E64" i="18" s="1"/>
  <c r="L64" i="18"/>
  <c r="J64" i="18"/>
  <c r="M59" i="18"/>
  <c r="M51" i="18" s="1"/>
  <c r="L59" i="18"/>
  <c r="K59" i="18"/>
  <c r="J59" i="18"/>
  <c r="I59" i="18"/>
  <c r="H59" i="18"/>
  <c r="G59" i="18"/>
  <c r="F59" i="18"/>
  <c r="E59" i="18"/>
  <c r="E51" i="18" s="1"/>
  <c r="M56" i="18"/>
  <c r="L56" i="18"/>
  <c r="K56" i="18"/>
  <c r="J56" i="18"/>
  <c r="I56" i="18"/>
  <c r="H56" i="18"/>
  <c r="G56" i="18"/>
  <c r="F56" i="18"/>
  <c r="F52" i="18" s="1"/>
  <c r="F51" i="18" s="1"/>
  <c r="E56" i="18"/>
  <c r="M53" i="18"/>
  <c r="M52" i="18" s="1"/>
  <c r="L53" i="18"/>
  <c r="K53" i="18"/>
  <c r="K52" i="18" s="1"/>
  <c r="J53" i="18"/>
  <c r="I53" i="18"/>
  <c r="I52" i="18" s="1"/>
  <c r="H53" i="18"/>
  <c r="G53" i="18"/>
  <c r="G52" i="18" s="1"/>
  <c r="G51" i="18" s="1"/>
  <c r="F53" i="18"/>
  <c r="E53" i="18"/>
  <c r="E52" i="18" s="1"/>
  <c r="L52" i="18"/>
  <c r="J52" i="18"/>
  <c r="H52" i="18"/>
  <c r="I51" i="18"/>
  <c r="M47" i="18"/>
  <c r="L47" i="18"/>
  <c r="K47" i="18"/>
  <c r="J47" i="18"/>
  <c r="I47" i="18"/>
  <c r="H47" i="18"/>
  <c r="G47" i="18"/>
  <c r="F47" i="18"/>
  <c r="E47" i="18"/>
  <c r="M8" i="18"/>
  <c r="M4" i="18" s="1"/>
  <c r="M92" i="18" s="1"/>
  <c r="L8" i="18"/>
  <c r="K8" i="18"/>
  <c r="J8" i="18"/>
  <c r="I8" i="18"/>
  <c r="H8" i="18"/>
  <c r="G8" i="18"/>
  <c r="G4" i="18" s="1"/>
  <c r="F8" i="18"/>
  <c r="E8" i="18"/>
  <c r="E4" i="18" s="1"/>
  <c r="E92" i="18" s="1"/>
  <c r="M5" i="18"/>
  <c r="L5" i="18"/>
  <c r="K5" i="18"/>
  <c r="J5" i="18"/>
  <c r="J4" i="18" s="1"/>
  <c r="I5" i="18"/>
  <c r="H5" i="18"/>
  <c r="G5" i="18"/>
  <c r="F5" i="18"/>
  <c r="F4" i="18" s="1"/>
  <c r="E5" i="18"/>
  <c r="K4" i="18"/>
  <c r="I4" i="18"/>
  <c r="I92" i="18" s="1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L9" i="17" s="1"/>
  <c r="L40" i="17" s="1"/>
  <c r="K10" i="17"/>
  <c r="J10" i="17"/>
  <c r="I10" i="17"/>
  <c r="H10" i="17"/>
  <c r="H9" i="17" s="1"/>
  <c r="G10" i="17"/>
  <c r="F10" i="17"/>
  <c r="E10" i="17"/>
  <c r="M9" i="17"/>
  <c r="K9" i="17"/>
  <c r="J9" i="17"/>
  <c r="I9" i="17"/>
  <c r="G9" i="17"/>
  <c r="F9" i="17"/>
  <c r="E9" i="17"/>
  <c r="M4" i="17"/>
  <c r="L4" i="17"/>
  <c r="K4" i="17"/>
  <c r="J4" i="17"/>
  <c r="J40" i="17" s="1"/>
  <c r="I4" i="17"/>
  <c r="H4" i="17"/>
  <c r="H40" i="17" s="1"/>
  <c r="G4" i="17"/>
  <c r="G40" i="17" s="1"/>
  <c r="F4" i="17"/>
  <c r="F40" i="17" s="1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K26" i="15"/>
  <c r="G26" i="15"/>
  <c r="C26" i="15"/>
  <c r="K16" i="15"/>
  <c r="J16" i="15"/>
  <c r="I16" i="15"/>
  <c r="H16" i="15"/>
  <c r="H26" i="15" s="1"/>
  <c r="G16" i="15"/>
  <c r="F16" i="15"/>
  <c r="E16" i="15"/>
  <c r="D16" i="15"/>
  <c r="D26" i="15" s="1"/>
  <c r="C16" i="15"/>
  <c r="K8" i="15"/>
  <c r="J8" i="15"/>
  <c r="I8" i="15"/>
  <c r="I26" i="15" s="1"/>
  <c r="H8" i="15"/>
  <c r="G8" i="15"/>
  <c r="F8" i="15"/>
  <c r="E8" i="15"/>
  <c r="E26" i="15" s="1"/>
  <c r="D8" i="15"/>
  <c r="C8" i="15"/>
  <c r="K4" i="15"/>
  <c r="J4" i="15"/>
  <c r="J26" i="15" s="1"/>
  <c r="I4" i="15"/>
  <c r="H4" i="15"/>
  <c r="G4" i="15"/>
  <c r="F4" i="15"/>
  <c r="F26" i="15" s="1"/>
  <c r="E4" i="15"/>
  <c r="D4" i="15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I26" i="13"/>
  <c r="E26" i="13"/>
  <c r="K16" i="13"/>
  <c r="J16" i="13"/>
  <c r="J26" i="13" s="1"/>
  <c r="I16" i="13"/>
  <c r="H16" i="13"/>
  <c r="G16" i="13"/>
  <c r="F16" i="13"/>
  <c r="F26" i="13" s="1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I4" i="13"/>
  <c r="H4" i="13"/>
  <c r="H26" i="13" s="1"/>
  <c r="G4" i="13"/>
  <c r="G26" i="13" s="1"/>
  <c r="F4" i="13"/>
  <c r="E4" i="13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H26" i="11" s="1"/>
  <c r="G16" i="11"/>
  <c r="F16" i="11"/>
  <c r="E16" i="11"/>
  <c r="D16" i="11"/>
  <c r="D26" i="11" s="1"/>
  <c r="C16" i="11"/>
  <c r="K8" i="11"/>
  <c r="J8" i="11"/>
  <c r="I8" i="11"/>
  <c r="H8" i="11"/>
  <c r="G8" i="11"/>
  <c r="F8" i="11"/>
  <c r="E8" i="11"/>
  <c r="D8" i="11"/>
  <c r="C8" i="11"/>
  <c r="K4" i="11"/>
  <c r="J4" i="11"/>
  <c r="J26" i="11" s="1"/>
  <c r="I4" i="11"/>
  <c r="I26" i="11" s="1"/>
  <c r="H4" i="11"/>
  <c r="G4" i="11"/>
  <c r="F4" i="11"/>
  <c r="F26" i="11" s="1"/>
  <c r="E4" i="11"/>
  <c r="E26" i="11" s="1"/>
  <c r="D4" i="1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H26" i="9" s="1"/>
  <c r="G4" i="9"/>
  <c r="G26" i="9" s="1"/>
  <c r="F4" i="9"/>
  <c r="F26" i="9" s="1"/>
  <c r="E4" i="9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J4" i="7"/>
  <c r="J26" i="7" s="1"/>
  <c r="I4" i="7"/>
  <c r="I26" i="7" s="1"/>
  <c r="H4" i="7"/>
  <c r="H26" i="7" s="1"/>
  <c r="G4" i="7"/>
  <c r="F4" i="7"/>
  <c r="F26" i="7" s="1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H26" i="4" s="1"/>
  <c r="G4" i="4"/>
  <c r="F4" i="4"/>
  <c r="F26" i="4" s="1"/>
  <c r="E4" i="4"/>
  <c r="E26" i="4" s="1"/>
  <c r="D4" i="4"/>
  <c r="D26" i="4" s="1"/>
  <c r="C4" i="4"/>
  <c r="G92" i="18" l="1"/>
  <c r="F92" i="18"/>
  <c r="H51" i="18"/>
  <c r="G92" i="22"/>
  <c r="G51" i="22"/>
  <c r="K51" i="22"/>
  <c r="K92" i="22" s="1"/>
  <c r="F51" i="22"/>
  <c r="J51" i="22"/>
  <c r="E92" i="23"/>
  <c r="M92" i="23"/>
  <c r="K40" i="17"/>
  <c r="K92" i="18"/>
  <c r="J51" i="18"/>
  <c r="J92" i="18" s="1"/>
  <c r="H4" i="18"/>
  <c r="H92" i="18" s="1"/>
  <c r="L4" i="18"/>
  <c r="L92" i="18" s="1"/>
  <c r="L51" i="18"/>
  <c r="G92" i="19"/>
  <c r="K92" i="19"/>
  <c r="F92" i="19"/>
  <c r="J92" i="19"/>
  <c r="H4" i="20"/>
  <c r="L4" i="20"/>
  <c r="E51" i="20"/>
  <c r="E92" i="20" s="1"/>
  <c r="I51" i="20"/>
  <c r="I92" i="20" s="1"/>
  <c r="M51" i="20"/>
  <c r="M92" i="20" s="1"/>
  <c r="H51" i="20"/>
  <c r="L51" i="20"/>
  <c r="E92" i="21"/>
  <c r="M92" i="21"/>
  <c r="F92" i="22"/>
  <c r="J92" i="22"/>
  <c r="E51" i="22"/>
  <c r="E92" i="22" s="1"/>
  <c r="I51" i="22"/>
  <c r="M51" i="22"/>
  <c r="M92" i="22" s="1"/>
  <c r="H92" i="23"/>
  <c r="G92" i="23"/>
  <c r="K92" i="23"/>
  <c r="F92" i="23"/>
  <c r="J92" i="23"/>
  <c r="E40" i="17"/>
  <c r="I40" i="17"/>
  <c r="M40" i="17"/>
  <c r="H51" i="21"/>
  <c r="H92" i="21" s="1"/>
  <c r="L51" i="21"/>
  <c r="L92" i="21" s="1"/>
  <c r="G51" i="21"/>
  <c r="G92" i="21" s="1"/>
  <c r="K51" i="21"/>
  <c r="K92" i="21" s="1"/>
  <c r="I92" i="22"/>
  <c r="L92" i="23"/>
  <c r="L92" i="20" l="1"/>
  <c r="H92" i="20"/>
</calcChain>
</file>

<file path=xl/sharedStrings.xml><?xml version="1.0" encoding="utf-8"?>
<sst xmlns="http://schemas.openxmlformats.org/spreadsheetml/2006/main" count="9181" uniqueCount="187">
  <si>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</si>
  <si>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</si>
  <si>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</si>
  <si>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</si>
  <si>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</si>
  <si>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</si>
  <si>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</si>
  <si>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</si>
  <si>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</si>
  <si>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</si>
  <si>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</si>
  <si>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</si>
  <si>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</si>
  <si>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</si>
  <si>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</si>
  <si>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</si>
  <si>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</si>
  <si>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</si>
  <si>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</si>
  <si>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</si>
  <si>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</si>
  <si>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</si>
  <si>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</si>
  <si>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</si>
  <si>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</si>
  <si>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</si>
  <si>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</si>
  <si>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</si>
  <si>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</si>
  <si>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</si>
  <si>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</si>
  <si>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</si>
  <si>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</si>
  <si>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</si>
  <si>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</si>
  <si>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</si>
  <si>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</si>
  <si>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</si>
  <si>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</si>
  <si>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</si>
  <si>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</si>
  <si>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</si>
  <si>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</si>
  <si>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</si>
  <si>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</si>
  <si>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</si>
  <si>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</si>
  <si>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</si>
  <si>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</si>
  <si>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</si>
  <si>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</si>
  <si>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</si>
  <si>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</si>
  <si>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</si>
  <si>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</si>
  <si>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</si>
  <si>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</si>
  <si>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</si>
  <si>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</si>
  <si>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</si>
  <si>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</si>
  <si>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</si>
  <si>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</si>
  <si>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</si>
  <si>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</si>
  <si>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</si>
  <si>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</si>
  <si>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</si>
  <si>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</si>
  <si>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</si>
  <si>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</si>
  <si>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</si>
  <si>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</si>
  <si>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</si>
  <si>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</si>
  <si>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</si>
  <si>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</si>
  <si>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</si>
  <si>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</si>
  <si>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</si>
  <si>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</si>
  <si>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</si>
  <si>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</si>
  <si>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</si>
  <si>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</si>
  <si>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</si>
  <si>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</si>
  <si>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</si>
  <si>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</si>
  <si>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</si>
  <si>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</si>
  <si>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</si>
  <si>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</si>
  <si>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</si>
  <si>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</si>
  <si>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</si>
  <si>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</si>
  <si>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</si>
  <si>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</si>
  <si>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</si>
  <si>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</si>
  <si>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</si>
  <si>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</si>
  <si>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</si>
  <si>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</si>
  <si>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</si>
  <si>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</si>
  <si>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</si>
  <si>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</si>
  <si>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</si>
  <si>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</si>
  <si>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</si>
  <si>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</si>
  <si>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</si>
  <si>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</si>
  <si>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</si>
  <si>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</si>
  <si>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</si>
  <si>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</si>
  <si>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</si>
  <si>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</si>
  <si>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</si>
  <si>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Social Development</t>
  </si>
  <si>
    <t>Table B.2: Payments and estimates by economic classification: Social Development</t>
  </si>
  <si>
    <t>Table B.2: Payments and estimates by economic classification: Administration</t>
  </si>
  <si>
    <t>Table B.2: Payments and estimates by economic classification: Social Welfare Services</t>
  </si>
  <si>
    <t>Table B.2: Payments and estimates by economic classification: Children And Families</t>
  </si>
  <si>
    <t>Table B.2: Payments and estimates by economic classification: Restorative Services</t>
  </si>
  <si>
    <t>Table B.2: Payments and estimates by economic classification: Development And Research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</si>
  <si>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</si>
  <si>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</si>
  <si>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</si>
  <si>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</si>
  <si>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</si>
  <si>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</si>
  <si>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</si>
  <si>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</si>
  <si>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</si>
  <si>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</si>
  <si>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</si>
  <si>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</si>
  <si>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</si>
  <si>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</si>
  <si>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Social Welfare Services</t>
  </si>
  <si>
    <t>3. Children And Families</t>
  </si>
  <si>
    <t>4. Restorative Services</t>
  </si>
  <si>
    <t>5. Development And Research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</si>
  <si>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</si>
  <si>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</si>
  <si>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</si>
  <si>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</si>
  <si>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</si>
  <si>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Services</t>
  </si>
  <si>
    <t>3. District Management</t>
  </si>
  <si>
    <t>1. Management And Support</t>
  </si>
  <si>
    <t>2. Services To Older Persons</t>
  </si>
  <si>
    <t>3. Services To Persons With Disabilities</t>
  </si>
  <si>
    <t>4. Hiv And Aids</t>
  </si>
  <si>
    <t>5. Social Relief</t>
  </si>
  <si>
    <t>2. Care And Services To Families</t>
  </si>
  <si>
    <t>3. Child Care And Protection</t>
  </si>
  <si>
    <t>4. Ecd And Partial Care</t>
  </si>
  <si>
    <t>5. Child And Youth Care Centres</t>
  </si>
  <si>
    <t xml:space="preserve">6. Community-Based Care Services For Children </t>
  </si>
  <si>
    <t>2. Crime Prevention</t>
  </si>
  <si>
    <t>3. Victim Empowerment</t>
  </si>
  <si>
    <t>4. Substance Abuse, Prevention And Rehabilitation</t>
  </si>
  <si>
    <t>2. Community Mobilisation</t>
  </si>
  <si>
    <t>3. Institutional Capacity Building And Support For Npo'S</t>
  </si>
  <si>
    <t>4. Poverty Alleviation And Sustainable Livelihoods</t>
  </si>
  <si>
    <t>5. Community Based Research And Planning</t>
  </si>
  <si>
    <t>6. Youth Development</t>
  </si>
  <si>
    <t>7. Women Development</t>
  </si>
  <si>
    <t>8. Population Policy Promotion</t>
  </si>
  <si>
    <t>Table 12.2: Summary of departmental receipts collection</t>
  </si>
  <si>
    <t>Table 12.3: Summary of payments and estimates by programme: Social Development</t>
  </si>
  <si>
    <t>Table 12.4: Summary of provincial payments and estimates by economic classification: Social Development</t>
  </si>
  <si>
    <t>Table 12.6: Summary of payments and estimates by sub-programme: Administration</t>
  </si>
  <si>
    <t>Table 12.7: Summary of payments and estimates by economic classification: Administration</t>
  </si>
  <si>
    <t>Table 12.8: Summary of payments and estimates by sub-programme: Social Welfare Services</t>
  </si>
  <si>
    <t>Table 12.9: Summary of payments and estimates by economic classification: Social Welfare Services</t>
  </si>
  <si>
    <t>Table 12.10: Summary of payments and estimates by sub-programme: Children And Families</t>
  </si>
  <si>
    <t>Table 12.11: Summary of payments and estimates by economic classification: Children And Families</t>
  </si>
  <si>
    <t>Table 12.12: Summary of payments and estimates by sub-programme: Restorative Services</t>
  </si>
  <si>
    <t>Table 12.13: Summary of payments and estimates by economic classification: Restorative Services</t>
  </si>
  <si>
    <t>Table 12.14: Summary of payments and estimates by sub-programme: Development And Research</t>
  </si>
  <si>
    <t>Table 12.15: Summary of payments and estimates by economic classification: Development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</si>
</sst>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71</v>
      </c>
      <c r="D9" s="33">
        <v>340</v>
      </c>
      <c r="E9" s="33">
        <v>595</v>
      </c>
      <c r="F9" s="32">
        <v>706</v>
      </c>
      <c r="G9" s="33">
        <v>706</v>
      </c>
      <c r="H9" s="34">
        <v>706</v>
      </c>
      <c r="I9" s="33">
        <v>1004</v>
      </c>
      <c r="J9" s="33">
        <v>1059</v>
      </c>
      <c r="K9" s="33">
        <v>1112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0</v>
      </c>
      <c r="D14" s="36">
        <v>0</v>
      </c>
      <c r="E14" s="36">
        <v>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71</v>
      </c>
      <c r="D15" s="61">
        <f t="shared" ref="D15:K15" si="1">SUM(D5:D14)</f>
        <v>340</v>
      </c>
      <c r="E15" s="61">
        <f t="shared" si="1"/>
        <v>595</v>
      </c>
      <c r="F15" s="62">
        <f t="shared" si="1"/>
        <v>706</v>
      </c>
      <c r="G15" s="61">
        <f t="shared" si="1"/>
        <v>706</v>
      </c>
      <c r="H15" s="63">
        <f t="shared" si="1"/>
        <v>706</v>
      </c>
      <c r="I15" s="61">
        <f t="shared" si="1"/>
        <v>1004</v>
      </c>
      <c r="J15" s="61">
        <f t="shared" si="1"/>
        <v>1059</v>
      </c>
      <c r="K15" s="61">
        <f t="shared" si="1"/>
        <v>1112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4219</v>
      </c>
      <c r="J4" s="33">
        <v>4593</v>
      </c>
      <c r="K4" s="33">
        <v>4837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164</v>
      </c>
      <c r="C5" s="33">
        <v>54223</v>
      </c>
      <c r="D5" s="33">
        <v>69967</v>
      </c>
      <c r="E5" s="33">
        <v>80906</v>
      </c>
      <c r="F5" s="32">
        <v>79027</v>
      </c>
      <c r="G5" s="33">
        <v>85267</v>
      </c>
      <c r="H5" s="34">
        <v>82204</v>
      </c>
      <c r="I5" s="33">
        <v>86405</v>
      </c>
      <c r="J5" s="33">
        <v>88612</v>
      </c>
      <c r="K5" s="33">
        <v>97348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165</v>
      </c>
      <c r="C6" s="33">
        <v>20623.898639999999</v>
      </c>
      <c r="D6" s="33">
        <v>24288.431699999994</v>
      </c>
      <c r="E6" s="33">
        <v>27330</v>
      </c>
      <c r="F6" s="32">
        <v>37047</v>
      </c>
      <c r="G6" s="33">
        <v>35727</v>
      </c>
      <c r="H6" s="34">
        <v>35727</v>
      </c>
      <c r="I6" s="33">
        <v>43134</v>
      </c>
      <c r="J6" s="33">
        <v>45972</v>
      </c>
      <c r="K6" s="33">
        <v>46963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166</v>
      </c>
      <c r="C7" s="33">
        <v>8653</v>
      </c>
      <c r="D7" s="33">
        <v>15379</v>
      </c>
      <c r="E7" s="33">
        <v>22896</v>
      </c>
      <c r="F7" s="32">
        <v>47195</v>
      </c>
      <c r="G7" s="33">
        <v>36244</v>
      </c>
      <c r="H7" s="34">
        <v>36244</v>
      </c>
      <c r="I7" s="33">
        <v>49193</v>
      </c>
      <c r="J7" s="33">
        <v>52462.055</v>
      </c>
      <c r="K7" s="33">
        <v>40361.584914999999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83499.898639999999</v>
      </c>
      <c r="D19" s="46">
        <f t="shared" ref="D19:K19" si="1">SUM(D4:D18)</f>
        <v>109634.43169999999</v>
      </c>
      <c r="E19" s="46">
        <f t="shared" si="1"/>
        <v>131132</v>
      </c>
      <c r="F19" s="47">
        <f t="shared" si="1"/>
        <v>163269</v>
      </c>
      <c r="G19" s="46">
        <f t="shared" si="1"/>
        <v>157238</v>
      </c>
      <c r="H19" s="48">
        <f t="shared" si="1"/>
        <v>154175</v>
      </c>
      <c r="I19" s="46">
        <f t="shared" si="1"/>
        <v>182951</v>
      </c>
      <c r="J19" s="46">
        <f t="shared" si="1"/>
        <v>191639.05499999999</v>
      </c>
      <c r="K19" s="46">
        <f t="shared" si="1"/>
        <v>189509.58491500001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40926.170399999995</v>
      </c>
      <c r="D4" s="20">
        <f t="shared" ref="D4:K4" si="0">SUM(D5:D7)</f>
        <v>77111.130170000004</v>
      </c>
      <c r="E4" s="20">
        <f t="shared" si="0"/>
        <v>102344</v>
      </c>
      <c r="F4" s="21">
        <f t="shared" si="0"/>
        <v>115703</v>
      </c>
      <c r="G4" s="20">
        <f t="shared" si="0"/>
        <v>125704</v>
      </c>
      <c r="H4" s="22">
        <f t="shared" si="0"/>
        <v>122610</v>
      </c>
      <c r="I4" s="20">
        <f t="shared" si="0"/>
        <v>131651</v>
      </c>
      <c r="J4" s="20">
        <f t="shared" si="0"/>
        <v>143093.05499999999</v>
      </c>
      <c r="K4" s="20">
        <f t="shared" si="0"/>
        <v>146075.23331499999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12774.783870000001</v>
      </c>
      <c r="D5" s="28">
        <v>33561.115730000005</v>
      </c>
      <c r="E5" s="28">
        <v>56128</v>
      </c>
      <c r="F5" s="27">
        <v>58685</v>
      </c>
      <c r="G5" s="28">
        <v>68685</v>
      </c>
      <c r="H5" s="29">
        <v>68685</v>
      </c>
      <c r="I5" s="28">
        <v>75652</v>
      </c>
      <c r="J5" s="28">
        <v>87612.305000000008</v>
      </c>
      <c r="K5" s="29">
        <v>86617.941164999997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28151.386529999996</v>
      </c>
      <c r="D6" s="33">
        <v>43550.014439999999</v>
      </c>
      <c r="E6" s="33">
        <v>46216</v>
      </c>
      <c r="F6" s="32">
        <v>57018</v>
      </c>
      <c r="G6" s="33">
        <v>57019</v>
      </c>
      <c r="H6" s="34">
        <v>53925</v>
      </c>
      <c r="I6" s="33">
        <v>55999</v>
      </c>
      <c r="J6" s="33">
        <v>55480.75</v>
      </c>
      <c r="K6" s="34">
        <v>59457.292149999994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23713</v>
      </c>
      <c r="D8" s="20">
        <f t="shared" ref="D8:K8" si="1">SUM(D9:D15)</f>
        <v>20197</v>
      </c>
      <c r="E8" s="20">
        <f t="shared" si="1"/>
        <v>18891</v>
      </c>
      <c r="F8" s="21">
        <f t="shared" si="1"/>
        <v>31057</v>
      </c>
      <c r="G8" s="20">
        <f t="shared" si="1"/>
        <v>27332</v>
      </c>
      <c r="H8" s="22">
        <f t="shared" si="1"/>
        <v>27332</v>
      </c>
      <c r="I8" s="20">
        <f t="shared" si="1"/>
        <v>36431</v>
      </c>
      <c r="J8" s="20">
        <f t="shared" si="1"/>
        <v>37528</v>
      </c>
      <c r="K8" s="20">
        <f t="shared" si="1"/>
        <v>39362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23713</v>
      </c>
      <c r="D14" s="33">
        <v>20197</v>
      </c>
      <c r="E14" s="33">
        <v>18891</v>
      </c>
      <c r="F14" s="32">
        <v>31057</v>
      </c>
      <c r="G14" s="33">
        <v>27332</v>
      </c>
      <c r="H14" s="34">
        <v>27332</v>
      </c>
      <c r="I14" s="33">
        <v>36431</v>
      </c>
      <c r="J14" s="33">
        <v>37528</v>
      </c>
      <c r="K14" s="34">
        <v>39362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18860.728239999997</v>
      </c>
      <c r="D16" s="20">
        <f t="shared" ref="D16:K16" si="2">SUM(D17:D23)</f>
        <v>12326.301529999999</v>
      </c>
      <c r="E16" s="20">
        <f t="shared" si="2"/>
        <v>9897</v>
      </c>
      <c r="F16" s="21">
        <f t="shared" si="2"/>
        <v>16509</v>
      </c>
      <c r="G16" s="20">
        <f t="shared" si="2"/>
        <v>4202</v>
      </c>
      <c r="H16" s="22">
        <f t="shared" si="2"/>
        <v>4233</v>
      </c>
      <c r="I16" s="20">
        <f t="shared" si="2"/>
        <v>14869</v>
      </c>
      <c r="J16" s="20">
        <f t="shared" si="2"/>
        <v>11018</v>
      </c>
      <c r="K16" s="20">
        <f t="shared" si="2"/>
        <v>4072.0289499999999</v>
      </c>
    </row>
    <row r="17" spans="1:11" s="14" customFormat="1" ht="12.75" customHeight="1" x14ac:dyDescent="0.25">
      <c r="A17" s="25"/>
      <c r="B17" s="26" t="s">
        <v>22</v>
      </c>
      <c r="C17" s="27">
        <v>18302.005239999999</v>
      </c>
      <c r="D17" s="28">
        <v>12074.642529999999</v>
      </c>
      <c r="E17" s="28">
        <v>3384</v>
      </c>
      <c r="F17" s="27">
        <v>16100</v>
      </c>
      <c r="G17" s="28">
        <v>3343</v>
      </c>
      <c r="H17" s="29">
        <v>3343</v>
      </c>
      <c r="I17" s="28">
        <v>13900</v>
      </c>
      <c r="J17" s="28">
        <v>10000</v>
      </c>
      <c r="K17" s="29">
        <v>3000</v>
      </c>
    </row>
    <row r="18" spans="1:11" s="14" customFormat="1" ht="12.75" customHeight="1" x14ac:dyDescent="0.25">
      <c r="A18" s="25"/>
      <c r="B18" s="26" t="s">
        <v>23</v>
      </c>
      <c r="C18" s="32">
        <v>558.72299999999996</v>
      </c>
      <c r="D18" s="33">
        <v>251.65899999999999</v>
      </c>
      <c r="E18" s="33">
        <v>1683</v>
      </c>
      <c r="F18" s="32">
        <v>409</v>
      </c>
      <c r="G18" s="33">
        <v>859</v>
      </c>
      <c r="H18" s="34">
        <v>890</v>
      </c>
      <c r="I18" s="33">
        <v>969</v>
      </c>
      <c r="J18" s="33">
        <v>1018</v>
      </c>
      <c r="K18" s="34">
        <v>1072.0289499999999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4830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83499.898639999999</v>
      </c>
      <c r="D26" s="46">
        <f t="shared" ref="D26:K26" si="3">+D4+D8+D16+D24</f>
        <v>109634.4317</v>
      </c>
      <c r="E26" s="46">
        <f t="shared" si="3"/>
        <v>131132</v>
      </c>
      <c r="F26" s="47">
        <f t="shared" si="3"/>
        <v>163269</v>
      </c>
      <c r="G26" s="46">
        <f t="shared" si="3"/>
        <v>157238</v>
      </c>
      <c r="H26" s="48">
        <f t="shared" si="3"/>
        <v>154175</v>
      </c>
      <c r="I26" s="46">
        <f t="shared" si="3"/>
        <v>182951</v>
      </c>
      <c r="J26" s="46">
        <f t="shared" si="3"/>
        <v>191639.05499999999</v>
      </c>
      <c r="K26" s="46">
        <f t="shared" si="3"/>
        <v>189509.262265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43510</v>
      </c>
      <c r="D4" s="33">
        <v>51336</v>
      </c>
      <c r="E4" s="33">
        <v>51903</v>
      </c>
      <c r="F4" s="27">
        <v>57963</v>
      </c>
      <c r="G4" s="28">
        <v>60963</v>
      </c>
      <c r="H4" s="29">
        <v>62868</v>
      </c>
      <c r="I4" s="33">
        <v>60378</v>
      </c>
      <c r="J4" s="33">
        <v>63805</v>
      </c>
      <c r="K4" s="33">
        <v>61416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167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3250</v>
      </c>
      <c r="J5" s="33">
        <v>3461.25</v>
      </c>
      <c r="K5" s="33">
        <v>3651.6187500000001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168</v>
      </c>
      <c r="C6" s="33">
        <v>3782</v>
      </c>
      <c r="D6" s="33">
        <v>7540</v>
      </c>
      <c r="E6" s="33">
        <v>8064</v>
      </c>
      <c r="F6" s="32">
        <v>10646</v>
      </c>
      <c r="G6" s="33">
        <v>7870</v>
      </c>
      <c r="H6" s="34">
        <v>7395</v>
      </c>
      <c r="I6" s="33">
        <v>12178</v>
      </c>
      <c r="J6" s="33">
        <v>12123</v>
      </c>
      <c r="K6" s="33">
        <v>15977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169</v>
      </c>
      <c r="C7" s="33">
        <v>25903</v>
      </c>
      <c r="D7" s="33">
        <v>17486</v>
      </c>
      <c r="E7" s="33">
        <v>28779</v>
      </c>
      <c r="F7" s="32">
        <v>37973</v>
      </c>
      <c r="G7" s="33">
        <v>14470</v>
      </c>
      <c r="H7" s="34">
        <v>11486</v>
      </c>
      <c r="I7" s="33">
        <v>22610</v>
      </c>
      <c r="J7" s="33">
        <v>26281</v>
      </c>
      <c r="K7" s="33">
        <v>23834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170</v>
      </c>
      <c r="C8" s="33">
        <v>4432</v>
      </c>
      <c r="D8" s="33">
        <v>5151</v>
      </c>
      <c r="E8" s="33">
        <v>2977</v>
      </c>
      <c r="F8" s="32">
        <v>2662</v>
      </c>
      <c r="G8" s="33">
        <v>5438</v>
      </c>
      <c r="H8" s="34">
        <v>3384</v>
      </c>
      <c r="I8" s="33">
        <v>3272</v>
      </c>
      <c r="J8" s="33">
        <v>3500</v>
      </c>
      <c r="K8" s="33">
        <v>3686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171</v>
      </c>
      <c r="C9" s="33">
        <v>24097</v>
      </c>
      <c r="D9" s="33">
        <v>23859</v>
      </c>
      <c r="E9" s="33">
        <v>13826</v>
      </c>
      <c r="F9" s="32">
        <v>22776</v>
      </c>
      <c r="G9" s="33">
        <v>8860</v>
      </c>
      <c r="H9" s="34">
        <v>10898</v>
      </c>
      <c r="I9" s="33">
        <v>29824</v>
      </c>
      <c r="J9" s="33">
        <v>25312</v>
      </c>
      <c r="K9" s="33">
        <v>31840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172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2250</v>
      </c>
      <c r="J10" s="33">
        <v>2396.25</v>
      </c>
      <c r="K10" s="33">
        <v>2528.0437499999998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173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101724</v>
      </c>
      <c r="D19" s="46">
        <f t="shared" ref="D19:K19" si="1">SUM(D4:D18)</f>
        <v>105372</v>
      </c>
      <c r="E19" s="46">
        <f t="shared" si="1"/>
        <v>105549</v>
      </c>
      <c r="F19" s="47">
        <f t="shared" si="1"/>
        <v>132020</v>
      </c>
      <c r="G19" s="46">
        <f t="shared" si="1"/>
        <v>97601</v>
      </c>
      <c r="H19" s="48">
        <f t="shared" si="1"/>
        <v>96031</v>
      </c>
      <c r="I19" s="46">
        <f t="shared" si="1"/>
        <v>133762</v>
      </c>
      <c r="J19" s="46">
        <f t="shared" si="1"/>
        <v>136878.5</v>
      </c>
      <c r="K19" s="46">
        <f t="shared" si="1"/>
        <v>142932.66250000001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66232</v>
      </c>
      <c r="D4" s="20">
        <f t="shared" ref="D4:K4" si="0">SUM(D5:D7)</f>
        <v>78554</v>
      </c>
      <c r="E4" s="20">
        <f t="shared" si="0"/>
        <v>74063</v>
      </c>
      <c r="F4" s="21">
        <f t="shared" si="0"/>
        <v>81222</v>
      </c>
      <c r="G4" s="20">
        <f t="shared" si="0"/>
        <v>92120</v>
      </c>
      <c r="H4" s="22">
        <f t="shared" si="0"/>
        <v>92090</v>
      </c>
      <c r="I4" s="20">
        <f t="shared" si="0"/>
        <v>122981</v>
      </c>
      <c r="J4" s="20">
        <f t="shared" si="0"/>
        <v>126058.5</v>
      </c>
      <c r="K4" s="20">
        <f t="shared" si="0"/>
        <v>132069.66250000001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50286</v>
      </c>
      <c r="D5" s="28">
        <v>47884</v>
      </c>
      <c r="E5" s="28">
        <v>60696</v>
      </c>
      <c r="F5" s="27">
        <v>66212</v>
      </c>
      <c r="G5" s="28">
        <v>65334</v>
      </c>
      <c r="H5" s="29">
        <v>65334</v>
      </c>
      <c r="I5" s="28">
        <v>83408</v>
      </c>
      <c r="J5" s="28">
        <v>83601.5</v>
      </c>
      <c r="K5" s="29">
        <v>87741.087500000009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15946</v>
      </c>
      <c r="D6" s="33">
        <v>30670</v>
      </c>
      <c r="E6" s="33">
        <v>13367</v>
      </c>
      <c r="F6" s="32">
        <v>15010</v>
      </c>
      <c r="G6" s="33">
        <v>26786</v>
      </c>
      <c r="H6" s="34">
        <v>26756</v>
      </c>
      <c r="I6" s="33">
        <v>39573</v>
      </c>
      <c r="J6" s="33">
        <v>42457</v>
      </c>
      <c r="K6" s="34">
        <v>44328.575000000004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34962</v>
      </c>
      <c r="D8" s="20">
        <f t="shared" ref="D8:K8" si="1">SUM(D9:D15)</f>
        <v>26680</v>
      </c>
      <c r="E8" s="20">
        <f t="shared" si="1"/>
        <v>31181</v>
      </c>
      <c r="F8" s="21">
        <f t="shared" si="1"/>
        <v>50064</v>
      </c>
      <c r="G8" s="20">
        <f t="shared" si="1"/>
        <v>4747</v>
      </c>
      <c r="H8" s="22">
        <f t="shared" si="1"/>
        <v>3207</v>
      </c>
      <c r="I8" s="20">
        <f t="shared" si="1"/>
        <v>10000</v>
      </c>
      <c r="J8" s="20">
        <f t="shared" si="1"/>
        <v>10000</v>
      </c>
      <c r="K8" s="20">
        <f t="shared" si="1"/>
        <v>10000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34962</v>
      </c>
      <c r="D14" s="33">
        <v>26680</v>
      </c>
      <c r="E14" s="33">
        <v>31181</v>
      </c>
      <c r="F14" s="32">
        <v>50064</v>
      </c>
      <c r="G14" s="33">
        <v>9747</v>
      </c>
      <c r="H14" s="34">
        <v>3207</v>
      </c>
      <c r="I14" s="33">
        <v>10000</v>
      </c>
      <c r="J14" s="33">
        <v>10000</v>
      </c>
      <c r="K14" s="34">
        <v>10000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-5000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530</v>
      </c>
      <c r="D16" s="20">
        <f t="shared" ref="D16:K16" si="2">SUM(D17:D23)</f>
        <v>138</v>
      </c>
      <c r="E16" s="20">
        <f t="shared" si="2"/>
        <v>305</v>
      </c>
      <c r="F16" s="21">
        <f t="shared" si="2"/>
        <v>734</v>
      </c>
      <c r="G16" s="20">
        <f t="shared" si="2"/>
        <v>734</v>
      </c>
      <c r="H16" s="22">
        <f t="shared" si="2"/>
        <v>734</v>
      </c>
      <c r="I16" s="20">
        <f t="shared" si="2"/>
        <v>781</v>
      </c>
      <c r="J16" s="20">
        <f t="shared" si="2"/>
        <v>820</v>
      </c>
      <c r="K16" s="20">
        <f t="shared" si="2"/>
        <v>863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530</v>
      </c>
      <c r="D18" s="33">
        <v>138</v>
      </c>
      <c r="E18" s="33">
        <v>305</v>
      </c>
      <c r="F18" s="32">
        <v>734</v>
      </c>
      <c r="G18" s="33">
        <v>734</v>
      </c>
      <c r="H18" s="34">
        <v>734</v>
      </c>
      <c r="I18" s="33">
        <v>781</v>
      </c>
      <c r="J18" s="33">
        <v>820</v>
      </c>
      <c r="K18" s="34">
        <v>863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101724</v>
      </c>
      <c r="D26" s="46">
        <f t="shared" ref="D26:K26" si="3">+D4+D8+D16+D24</f>
        <v>105372</v>
      </c>
      <c r="E26" s="46">
        <f t="shared" si="3"/>
        <v>105549</v>
      </c>
      <c r="F26" s="47">
        <f t="shared" si="3"/>
        <v>132020</v>
      </c>
      <c r="G26" s="46">
        <f t="shared" si="3"/>
        <v>97601</v>
      </c>
      <c r="H26" s="48">
        <f t="shared" si="3"/>
        <v>96031</v>
      </c>
      <c r="I26" s="46">
        <f t="shared" si="3"/>
        <v>133762</v>
      </c>
      <c r="J26" s="46">
        <f t="shared" si="3"/>
        <v>136878.5</v>
      </c>
      <c r="K26" s="46">
        <f t="shared" si="3"/>
        <v>142932.66250000001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130</v>
      </c>
      <c r="G3" s="17" t="s">
        <v>131</v>
      </c>
      <c r="H3" s="173" t="s">
        <v>132</v>
      </c>
      <c r="I3" s="174"/>
      <c r="J3" s="175"/>
      <c r="K3" s="17" t="s">
        <v>133</v>
      </c>
      <c r="L3" s="17" t="s">
        <v>134</v>
      </c>
      <c r="M3" s="17" t="s">
        <v>135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71</v>
      </c>
      <c r="F9" s="72">
        <f t="shared" ref="F9:M9" si="1">F10+F19</f>
        <v>340</v>
      </c>
      <c r="G9" s="72">
        <f t="shared" si="1"/>
        <v>595</v>
      </c>
      <c r="H9" s="73">
        <f t="shared" si="1"/>
        <v>706</v>
      </c>
      <c r="I9" s="72">
        <f t="shared" si="1"/>
        <v>706</v>
      </c>
      <c r="J9" s="74">
        <f t="shared" si="1"/>
        <v>706</v>
      </c>
      <c r="K9" s="72">
        <f t="shared" si="1"/>
        <v>1004</v>
      </c>
      <c r="L9" s="72">
        <f t="shared" si="1"/>
        <v>1059</v>
      </c>
      <c r="M9" s="72">
        <f t="shared" si="1"/>
        <v>1112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71</v>
      </c>
      <c r="F10" s="100">
        <f t="shared" ref="F10:M10" si="2">SUM(F11:F13)</f>
        <v>340</v>
      </c>
      <c r="G10" s="100">
        <f t="shared" si="2"/>
        <v>595</v>
      </c>
      <c r="H10" s="101">
        <f t="shared" si="2"/>
        <v>706</v>
      </c>
      <c r="I10" s="100">
        <f t="shared" si="2"/>
        <v>706</v>
      </c>
      <c r="J10" s="102">
        <f t="shared" si="2"/>
        <v>706</v>
      </c>
      <c r="K10" s="100">
        <f t="shared" si="2"/>
        <v>1004</v>
      </c>
      <c r="L10" s="100">
        <f t="shared" si="2"/>
        <v>1059</v>
      </c>
      <c r="M10" s="100">
        <f t="shared" si="2"/>
        <v>1112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71</v>
      </c>
      <c r="F12" s="86">
        <v>340</v>
      </c>
      <c r="G12" s="86">
        <v>595</v>
      </c>
      <c r="H12" s="87">
        <v>706</v>
      </c>
      <c r="I12" s="86">
        <v>706</v>
      </c>
      <c r="J12" s="88">
        <v>706</v>
      </c>
      <c r="K12" s="86">
        <v>1004</v>
      </c>
      <c r="L12" s="86">
        <v>1059</v>
      </c>
      <c r="M12" s="86">
        <v>1112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0</v>
      </c>
      <c r="F39" s="72">
        <v>0</v>
      </c>
      <c r="G39" s="72">
        <v>0</v>
      </c>
      <c r="H39" s="73">
        <v>0</v>
      </c>
      <c r="I39" s="72">
        <v>0</v>
      </c>
      <c r="J39" s="74">
        <v>0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71</v>
      </c>
      <c r="F40" s="46">
        <f t="shared" ref="F40:M40" si="6">F4+F9+F21+F29+F31+F36+F39</f>
        <v>340</v>
      </c>
      <c r="G40" s="46">
        <f t="shared" si="6"/>
        <v>595</v>
      </c>
      <c r="H40" s="47">
        <f t="shared" si="6"/>
        <v>706</v>
      </c>
      <c r="I40" s="46">
        <f t="shared" si="6"/>
        <v>706</v>
      </c>
      <c r="J40" s="48">
        <f t="shared" si="6"/>
        <v>706</v>
      </c>
      <c r="K40" s="46">
        <f t="shared" si="6"/>
        <v>1004</v>
      </c>
      <c r="L40" s="46">
        <f t="shared" si="6"/>
        <v>1059</v>
      </c>
      <c r="M40" s="46">
        <f t="shared" si="6"/>
        <v>1112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>
      <selection activeCell="Q39" sqref="Q39"/>
    </sheetView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130</v>
      </c>
      <c r="G3" s="17" t="s">
        <v>131</v>
      </c>
      <c r="H3" s="173" t="s">
        <v>132</v>
      </c>
      <c r="I3" s="174"/>
      <c r="J3" s="175"/>
      <c r="K3" s="17" t="s">
        <v>133</v>
      </c>
      <c r="L3" s="17" t="s">
        <v>134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510512.11817999987</v>
      </c>
      <c r="F4" s="72">
        <f t="shared" ref="F4:M4" si="0">F5+F8+F47</f>
        <v>638900.23591999989</v>
      </c>
      <c r="G4" s="72">
        <f t="shared" si="0"/>
        <v>669591</v>
      </c>
      <c r="H4" s="73">
        <f t="shared" si="0"/>
        <v>751484</v>
      </c>
      <c r="I4" s="72">
        <f t="shared" si="0"/>
        <v>794601</v>
      </c>
      <c r="J4" s="74">
        <f t="shared" si="0"/>
        <v>796797</v>
      </c>
      <c r="K4" s="72">
        <f t="shared" si="0"/>
        <v>905394</v>
      </c>
      <c r="L4" s="72">
        <f t="shared" si="0"/>
        <v>979034.80499999993</v>
      </c>
      <c r="M4" s="72">
        <f t="shared" si="0"/>
        <v>1056620.8057949999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347392.01527999993</v>
      </c>
      <c r="F5" s="100">
        <f t="shared" ref="F5:M5" si="1">SUM(F6:F7)</f>
        <v>419042.12276999996</v>
      </c>
      <c r="G5" s="100">
        <f t="shared" si="1"/>
        <v>478369</v>
      </c>
      <c r="H5" s="101">
        <f t="shared" si="1"/>
        <v>530258</v>
      </c>
      <c r="I5" s="100">
        <f t="shared" si="1"/>
        <v>577031</v>
      </c>
      <c r="J5" s="102">
        <f t="shared" si="1"/>
        <v>577031</v>
      </c>
      <c r="K5" s="100">
        <f t="shared" si="1"/>
        <v>648426</v>
      </c>
      <c r="L5" s="100">
        <f t="shared" si="1"/>
        <v>707070.755</v>
      </c>
      <c r="M5" s="100">
        <f t="shared" si="1"/>
        <v>756987.82144500001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297537.98841999995</v>
      </c>
      <c r="F6" s="79">
        <v>351786.32716999995</v>
      </c>
      <c r="G6" s="79">
        <v>402689</v>
      </c>
      <c r="H6" s="80">
        <v>451963</v>
      </c>
      <c r="I6" s="79">
        <v>498636</v>
      </c>
      <c r="J6" s="81">
        <v>498636</v>
      </c>
      <c r="K6" s="79">
        <v>556920</v>
      </c>
      <c r="L6" s="79">
        <v>610807.01500000001</v>
      </c>
      <c r="M6" s="79">
        <v>657406.18806125002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49854.026860000005</v>
      </c>
      <c r="F7" s="93">
        <v>67255.795599999998</v>
      </c>
      <c r="G7" s="93">
        <v>75680</v>
      </c>
      <c r="H7" s="94">
        <v>78295</v>
      </c>
      <c r="I7" s="93">
        <v>78395</v>
      </c>
      <c r="J7" s="95">
        <v>78395</v>
      </c>
      <c r="K7" s="93">
        <v>91506</v>
      </c>
      <c r="L7" s="93">
        <v>96263.74</v>
      </c>
      <c r="M7" s="93">
        <v>99581.633383749999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163120.10289999994</v>
      </c>
      <c r="F8" s="100">
        <f t="shared" ref="F8:M8" si="2">SUM(F9:F46)</f>
        <v>219323.11314999996</v>
      </c>
      <c r="G8" s="100">
        <f t="shared" si="2"/>
        <v>191173</v>
      </c>
      <c r="H8" s="101">
        <f t="shared" si="2"/>
        <v>221226</v>
      </c>
      <c r="I8" s="100">
        <f t="shared" si="2"/>
        <v>217570</v>
      </c>
      <c r="J8" s="102">
        <f t="shared" si="2"/>
        <v>219766</v>
      </c>
      <c r="K8" s="100">
        <f t="shared" si="2"/>
        <v>256968</v>
      </c>
      <c r="L8" s="100">
        <f t="shared" si="2"/>
        <v>271964.05</v>
      </c>
      <c r="M8" s="100">
        <f t="shared" si="2"/>
        <v>299632.98434999998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1013.14</v>
      </c>
      <c r="F9" s="79">
        <v>516.04</v>
      </c>
      <c r="G9" s="79">
        <v>199</v>
      </c>
      <c r="H9" s="80">
        <v>415</v>
      </c>
      <c r="I9" s="79">
        <v>325</v>
      </c>
      <c r="J9" s="81">
        <v>712</v>
      </c>
      <c r="K9" s="79">
        <v>779</v>
      </c>
      <c r="L9" s="79">
        <v>432.25</v>
      </c>
      <c r="M9" s="79">
        <v>400.10075000000001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2326.9211999999998</v>
      </c>
      <c r="F10" s="86">
        <v>2231.99431</v>
      </c>
      <c r="G10" s="86">
        <v>2745</v>
      </c>
      <c r="H10" s="87">
        <v>2189</v>
      </c>
      <c r="I10" s="86">
        <v>3297</v>
      </c>
      <c r="J10" s="88">
        <v>2628</v>
      </c>
      <c r="K10" s="86">
        <v>4082</v>
      </c>
      <c r="L10" s="86">
        <v>3601.4</v>
      </c>
      <c r="M10" s="86">
        <v>3823.1770500000002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4295.9458299999997</v>
      </c>
      <c r="F11" s="86">
        <v>1610.0563399999999</v>
      </c>
      <c r="G11" s="86">
        <v>2583</v>
      </c>
      <c r="H11" s="87">
        <v>2482</v>
      </c>
      <c r="I11" s="86">
        <v>2445</v>
      </c>
      <c r="J11" s="88">
        <v>1397</v>
      </c>
      <c r="K11" s="86">
        <v>2869</v>
      </c>
      <c r="L11" s="86">
        <v>3116.1499999999996</v>
      </c>
      <c r="M11" s="86">
        <v>3299.05485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2746.5899899999999</v>
      </c>
      <c r="F12" s="86">
        <v>3744</v>
      </c>
      <c r="G12" s="86">
        <v>3457</v>
      </c>
      <c r="H12" s="87">
        <v>2769</v>
      </c>
      <c r="I12" s="86">
        <v>2769</v>
      </c>
      <c r="J12" s="88">
        <v>3962</v>
      </c>
      <c r="K12" s="86">
        <v>3336</v>
      </c>
      <c r="L12" s="86">
        <v>3731</v>
      </c>
      <c r="M12" s="86">
        <v>3907.922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1029</v>
      </c>
      <c r="J13" s="88">
        <v>0</v>
      </c>
      <c r="K13" s="86">
        <v>0</v>
      </c>
      <c r="L13" s="86">
        <v>0</v>
      </c>
      <c r="M13" s="86">
        <v>105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6279.5029500000001</v>
      </c>
      <c r="F14" s="86">
        <v>10059.96305</v>
      </c>
      <c r="G14" s="86">
        <v>6099</v>
      </c>
      <c r="H14" s="87">
        <v>5135</v>
      </c>
      <c r="I14" s="86">
        <v>7633</v>
      </c>
      <c r="J14" s="88">
        <v>9777</v>
      </c>
      <c r="K14" s="86">
        <v>6974</v>
      </c>
      <c r="L14" s="86">
        <v>7140</v>
      </c>
      <c r="M14" s="86">
        <v>7676.5693500000007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8857.8904700000003</v>
      </c>
      <c r="F15" s="86">
        <v>12661.83259</v>
      </c>
      <c r="G15" s="86">
        <v>13287</v>
      </c>
      <c r="H15" s="87">
        <v>10964</v>
      </c>
      <c r="I15" s="86">
        <v>11527</v>
      </c>
      <c r="J15" s="88">
        <v>14331</v>
      </c>
      <c r="K15" s="86">
        <v>10039</v>
      </c>
      <c r="L15" s="86">
        <v>8679.6</v>
      </c>
      <c r="M15" s="86">
        <v>13109.934799999999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408.14607999999998</v>
      </c>
      <c r="F16" s="86">
        <v>754.98718999999994</v>
      </c>
      <c r="G16" s="86">
        <v>1053</v>
      </c>
      <c r="H16" s="87">
        <v>2871</v>
      </c>
      <c r="I16" s="86">
        <v>2486</v>
      </c>
      <c r="J16" s="88">
        <v>2504</v>
      </c>
      <c r="K16" s="86">
        <v>2852</v>
      </c>
      <c r="L16" s="86">
        <v>3074</v>
      </c>
      <c r="M16" s="86">
        <v>3237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24340.35</v>
      </c>
      <c r="F17" s="86">
        <v>37022.643779999999</v>
      </c>
      <c r="G17" s="86">
        <v>36054</v>
      </c>
      <c r="H17" s="87">
        <v>45315</v>
      </c>
      <c r="I17" s="86">
        <v>44994</v>
      </c>
      <c r="J17" s="88">
        <v>42893</v>
      </c>
      <c r="K17" s="86">
        <v>48112</v>
      </c>
      <c r="L17" s="86">
        <v>47693.25</v>
      </c>
      <c r="M17" s="86">
        <v>51262.859300000004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1.6000000000000004E-4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170</v>
      </c>
      <c r="F21" s="86">
        <v>932.99351000000001</v>
      </c>
      <c r="G21" s="86">
        <v>649</v>
      </c>
      <c r="H21" s="87">
        <v>767</v>
      </c>
      <c r="I21" s="86">
        <v>707</v>
      </c>
      <c r="J21" s="88">
        <v>2557</v>
      </c>
      <c r="K21" s="86">
        <v>892</v>
      </c>
      <c r="L21" s="86">
        <v>762</v>
      </c>
      <c r="M21" s="86">
        <v>798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2075.5907699999998</v>
      </c>
      <c r="F22" s="86">
        <v>2132.6793600000001</v>
      </c>
      <c r="G22" s="86">
        <v>2640</v>
      </c>
      <c r="H22" s="87">
        <v>8366</v>
      </c>
      <c r="I22" s="86">
        <v>6289</v>
      </c>
      <c r="J22" s="88">
        <v>4733</v>
      </c>
      <c r="K22" s="86">
        <v>5778</v>
      </c>
      <c r="L22" s="86">
        <v>6206</v>
      </c>
      <c r="M22" s="86">
        <v>6419.4469500000005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2422.7404099999999</v>
      </c>
      <c r="F23" s="86">
        <v>1428.097</v>
      </c>
      <c r="G23" s="86">
        <v>1690</v>
      </c>
      <c r="H23" s="87">
        <v>7468</v>
      </c>
      <c r="I23" s="86">
        <v>5988</v>
      </c>
      <c r="J23" s="88">
        <v>5321</v>
      </c>
      <c r="K23" s="86">
        <v>4551</v>
      </c>
      <c r="L23" s="86">
        <v>6000.75</v>
      </c>
      <c r="M23" s="86">
        <v>6797.0057499999994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43.9</v>
      </c>
      <c r="F24" s="86">
        <v>56.318779999999997</v>
      </c>
      <c r="G24" s="86">
        <v>1</v>
      </c>
      <c r="H24" s="87">
        <v>26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569.30124000000001</v>
      </c>
      <c r="F25" s="86">
        <v>5.18987</v>
      </c>
      <c r="G25" s="86">
        <v>1</v>
      </c>
      <c r="H25" s="87">
        <v>0</v>
      </c>
      <c r="I25" s="86">
        <v>0</v>
      </c>
      <c r="J25" s="88">
        <v>5147</v>
      </c>
      <c r="K25" s="86">
        <v>5500</v>
      </c>
      <c r="L25" s="86">
        <v>4999</v>
      </c>
      <c r="M25" s="86">
        <v>5767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39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33</v>
      </c>
      <c r="J27" s="88">
        <v>119</v>
      </c>
      <c r="K27" s="86">
        <v>71</v>
      </c>
      <c r="L27" s="86">
        <v>73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4</v>
      </c>
      <c r="J28" s="88">
        <v>0</v>
      </c>
      <c r="K28" s="86">
        <v>152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6287.9395500000001</v>
      </c>
      <c r="F29" s="86">
        <v>4121.6587600000003</v>
      </c>
      <c r="G29" s="86">
        <v>3453</v>
      </c>
      <c r="H29" s="87">
        <v>5923</v>
      </c>
      <c r="I29" s="86">
        <v>4477</v>
      </c>
      <c r="J29" s="88">
        <v>3365</v>
      </c>
      <c r="K29" s="86">
        <v>6792</v>
      </c>
      <c r="L29" s="86">
        <v>6670.35</v>
      </c>
      <c r="M29" s="86">
        <v>6868.86625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49.541250000000005</v>
      </c>
      <c r="F30" s="86">
        <v>42.909029999999994</v>
      </c>
      <c r="G30" s="86">
        <v>92</v>
      </c>
      <c r="H30" s="87">
        <v>214</v>
      </c>
      <c r="I30" s="86">
        <v>87</v>
      </c>
      <c r="J30" s="88">
        <v>75</v>
      </c>
      <c r="K30" s="86">
        <v>150</v>
      </c>
      <c r="L30" s="86">
        <v>277.45</v>
      </c>
      <c r="M30" s="86">
        <v>291.74185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44</v>
      </c>
      <c r="H31" s="87">
        <v>494</v>
      </c>
      <c r="I31" s="86">
        <v>200</v>
      </c>
      <c r="J31" s="88">
        <v>101</v>
      </c>
      <c r="K31" s="86">
        <v>2081</v>
      </c>
      <c r="L31" s="86">
        <v>2447</v>
      </c>
      <c r="M31" s="86">
        <v>4530.0040499999996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73.64958</v>
      </c>
      <c r="F32" s="86">
        <v>238.19296</v>
      </c>
      <c r="G32" s="86">
        <v>123</v>
      </c>
      <c r="H32" s="87">
        <v>914</v>
      </c>
      <c r="I32" s="86">
        <v>286</v>
      </c>
      <c r="J32" s="88">
        <v>122</v>
      </c>
      <c r="K32" s="86">
        <v>2516</v>
      </c>
      <c r="L32" s="86">
        <v>3471.8</v>
      </c>
      <c r="M32" s="86">
        <v>3527.6660000000002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175.62063000000001</v>
      </c>
      <c r="F33" s="86">
        <v>273.37004000000002</v>
      </c>
      <c r="G33" s="86">
        <v>323</v>
      </c>
      <c r="H33" s="87">
        <v>408</v>
      </c>
      <c r="I33" s="86">
        <v>595</v>
      </c>
      <c r="J33" s="88">
        <v>172</v>
      </c>
      <c r="K33" s="86">
        <v>637</v>
      </c>
      <c r="L33" s="86">
        <v>807</v>
      </c>
      <c r="M33" s="86">
        <v>850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15</v>
      </c>
      <c r="G34" s="86">
        <v>4</v>
      </c>
      <c r="H34" s="87">
        <v>266</v>
      </c>
      <c r="I34" s="86">
        <v>-24</v>
      </c>
      <c r="J34" s="88">
        <v>-11</v>
      </c>
      <c r="K34" s="86">
        <v>315</v>
      </c>
      <c r="L34" s="86">
        <v>185</v>
      </c>
      <c r="M34" s="86">
        <v>194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34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1539</v>
      </c>
      <c r="F36" s="86">
        <v>0</v>
      </c>
      <c r="G36" s="86">
        <v>6</v>
      </c>
      <c r="H36" s="87">
        <v>0</v>
      </c>
      <c r="I36" s="86">
        <v>30</v>
      </c>
      <c r="J36" s="88">
        <v>0</v>
      </c>
      <c r="K36" s="86">
        <v>761</v>
      </c>
      <c r="L36" s="86">
        <v>119</v>
      </c>
      <c r="M36" s="86">
        <v>48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2361.9949000000001</v>
      </c>
      <c r="F37" s="86">
        <v>2559.7128100000004</v>
      </c>
      <c r="G37" s="86">
        <v>2828</v>
      </c>
      <c r="H37" s="87">
        <v>4355</v>
      </c>
      <c r="I37" s="86">
        <v>8342</v>
      </c>
      <c r="J37" s="88">
        <v>6005</v>
      </c>
      <c r="K37" s="86">
        <v>7461</v>
      </c>
      <c r="L37" s="86">
        <v>8418.4</v>
      </c>
      <c r="M37" s="86">
        <v>9861.1795999999995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6499.3046400000003</v>
      </c>
      <c r="F38" s="86">
        <v>5634.6474099999996</v>
      </c>
      <c r="G38" s="86">
        <v>5462</v>
      </c>
      <c r="H38" s="87">
        <v>8969</v>
      </c>
      <c r="I38" s="86">
        <v>9658</v>
      </c>
      <c r="J38" s="88">
        <v>7787</v>
      </c>
      <c r="K38" s="86">
        <v>12854</v>
      </c>
      <c r="L38" s="86">
        <v>13729.3</v>
      </c>
      <c r="M38" s="86">
        <v>14229.291099999999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28931.74576999999</v>
      </c>
      <c r="F39" s="86">
        <v>29081.385139999999</v>
      </c>
      <c r="G39" s="86">
        <v>32493</v>
      </c>
      <c r="H39" s="87">
        <v>30260</v>
      </c>
      <c r="I39" s="86">
        <v>33115</v>
      </c>
      <c r="J39" s="88">
        <v>38448</v>
      </c>
      <c r="K39" s="86">
        <v>39538</v>
      </c>
      <c r="L39" s="86">
        <v>45756.85</v>
      </c>
      <c r="M39" s="86">
        <v>48423.163050000003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9046.1670399999985</v>
      </c>
      <c r="F40" s="86">
        <v>11149.260559999999</v>
      </c>
      <c r="G40" s="86">
        <v>12063</v>
      </c>
      <c r="H40" s="87">
        <v>9279</v>
      </c>
      <c r="I40" s="86">
        <v>11967</v>
      </c>
      <c r="J40" s="88">
        <v>14081</v>
      </c>
      <c r="K40" s="86">
        <v>11641</v>
      </c>
      <c r="L40" s="86">
        <v>13839.6</v>
      </c>
      <c r="M40" s="86">
        <v>15906.318800000001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2846.636</v>
      </c>
      <c r="F41" s="86">
        <v>2580.4320200000002</v>
      </c>
      <c r="G41" s="86">
        <v>2439</v>
      </c>
      <c r="H41" s="87">
        <v>3294</v>
      </c>
      <c r="I41" s="86">
        <v>8921</v>
      </c>
      <c r="J41" s="88">
        <v>3295</v>
      </c>
      <c r="K41" s="86">
        <v>3617</v>
      </c>
      <c r="L41" s="86">
        <v>3755.6</v>
      </c>
      <c r="M41" s="86">
        <v>4255.6468999999997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31979.048129999912</v>
      </c>
      <c r="F42" s="86">
        <v>39694.29015999999</v>
      </c>
      <c r="G42" s="86">
        <v>36137</v>
      </c>
      <c r="H42" s="87">
        <v>30440</v>
      </c>
      <c r="I42" s="86">
        <v>29164</v>
      </c>
      <c r="J42" s="88">
        <v>36513</v>
      </c>
      <c r="K42" s="86">
        <v>36801</v>
      </c>
      <c r="L42" s="86">
        <v>37439.85</v>
      </c>
      <c r="M42" s="86">
        <v>40331.712549999997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10916.94</v>
      </c>
      <c r="F43" s="86">
        <v>7758.3444799999997</v>
      </c>
      <c r="G43" s="86">
        <v>4152</v>
      </c>
      <c r="H43" s="87">
        <v>5263</v>
      </c>
      <c r="I43" s="86">
        <v>9212</v>
      </c>
      <c r="J43" s="88">
        <v>6222</v>
      </c>
      <c r="K43" s="86">
        <v>24575</v>
      </c>
      <c r="L43" s="86">
        <v>27414.5</v>
      </c>
      <c r="M43" s="86">
        <v>31029.395499999999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3609.7101700000003</v>
      </c>
      <c r="F44" s="86">
        <v>38490.550199999998</v>
      </c>
      <c r="G44" s="86">
        <v>17646</v>
      </c>
      <c r="H44" s="87">
        <v>28203</v>
      </c>
      <c r="I44" s="86">
        <v>6968</v>
      </c>
      <c r="J44" s="88">
        <v>3415</v>
      </c>
      <c r="K44" s="86">
        <v>6892</v>
      </c>
      <c r="L44" s="86">
        <v>8091.7</v>
      </c>
      <c r="M44" s="86">
        <v>8445.8521000000001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3252.786300000002</v>
      </c>
      <c r="F45" s="86">
        <v>4526.5636399999985</v>
      </c>
      <c r="G45" s="86">
        <v>3151</v>
      </c>
      <c r="H45" s="87">
        <v>4177</v>
      </c>
      <c r="I45" s="86">
        <v>5046</v>
      </c>
      <c r="J45" s="88">
        <v>4095</v>
      </c>
      <c r="K45" s="86">
        <v>4207</v>
      </c>
      <c r="L45" s="86">
        <v>3958.25</v>
      </c>
      <c r="M45" s="86">
        <v>4159.0757999999996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299</v>
      </c>
      <c r="H46" s="94">
        <v>0</v>
      </c>
      <c r="I46" s="93">
        <v>0</v>
      </c>
      <c r="J46" s="95">
        <v>0</v>
      </c>
      <c r="K46" s="93">
        <v>70</v>
      </c>
      <c r="L46" s="93">
        <v>74</v>
      </c>
      <c r="M46" s="93">
        <v>78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535</v>
      </c>
      <c r="G47" s="100">
        <f t="shared" si="3"/>
        <v>49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535</v>
      </c>
      <c r="G48" s="79">
        <v>49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198306</v>
      </c>
      <c r="F51" s="72">
        <f t="shared" ref="F51:M51" si="4">F52+F59+F62+F63+F64+F72+F73</f>
        <v>197128</v>
      </c>
      <c r="G51" s="72">
        <f t="shared" si="4"/>
        <v>204347</v>
      </c>
      <c r="H51" s="73">
        <f t="shared" si="4"/>
        <v>289662</v>
      </c>
      <c r="I51" s="72">
        <f t="shared" si="4"/>
        <v>230031</v>
      </c>
      <c r="J51" s="74">
        <f t="shared" si="4"/>
        <v>228746</v>
      </c>
      <c r="K51" s="72">
        <f t="shared" si="4"/>
        <v>290470</v>
      </c>
      <c r="L51" s="72">
        <f t="shared" si="4"/>
        <v>318327</v>
      </c>
      <c r="M51" s="72">
        <f t="shared" si="4"/>
        <v>336521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421</v>
      </c>
      <c r="G59" s="100">
        <f t="shared" si="8"/>
        <v>0</v>
      </c>
      <c r="H59" s="101">
        <f t="shared" si="8"/>
        <v>510</v>
      </c>
      <c r="I59" s="100">
        <f t="shared" si="8"/>
        <v>510</v>
      </c>
      <c r="J59" s="102">
        <f t="shared" si="8"/>
        <v>510</v>
      </c>
      <c r="K59" s="100">
        <f t="shared" si="8"/>
        <v>2500</v>
      </c>
      <c r="L59" s="100">
        <f t="shared" si="8"/>
        <v>2645</v>
      </c>
      <c r="M59" s="100">
        <f t="shared" si="8"/>
        <v>2838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421</v>
      </c>
      <c r="G61" s="93">
        <v>0</v>
      </c>
      <c r="H61" s="94">
        <v>510</v>
      </c>
      <c r="I61" s="93">
        <v>510</v>
      </c>
      <c r="J61" s="95">
        <v>510</v>
      </c>
      <c r="K61" s="93">
        <v>2500</v>
      </c>
      <c r="L61" s="93">
        <v>2645</v>
      </c>
      <c r="M61" s="93">
        <v>2838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197866</v>
      </c>
      <c r="F72" s="86">
        <v>195904</v>
      </c>
      <c r="G72" s="86">
        <v>203465</v>
      </c>
      <c r="H72" s="87">
        <v>288899</v>
      </c>
      <c r="I72" s="86">
        <v>234268</v>
      </c>
      <c r="J72" s="88">
        <v>227727</v>
      </c>
      <c r="K72" s="86">
        <v>286925</v>
      </c>
      <c r="L72" s="86">
        <v>314562</v>
      </c>
      <c r="M72" s="86">
        <v>331600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440</v>
      </c>
      <c r="F73" s="86">
        <f t="shared" ref="F73:M73" si="12">SUM(F74:F75)</f>
        <v>803</v>
      </c>
      <c r="G73" s="86">
        <f t="shared" si="12"/>
        <v>882</v>
      </c>
      <c r="H73" s="87">
        <f t="shared" si="12"/>
        <v>253</v>
      </c>
      <c r="I73" s="86">
        <f t="shared" si="12"/>
        <v>-4747</v>
      </c>
      <c r="J73" s="88">
        <f t="shared" si="12"/>
        <v>509</v>
      </c>
      <c r="K73" s="86">
        <f t="shared" si="12"/>
        <v>1045</v>
      </c>
      <c r="L73" s="86">
        <f t="shared" si="12"/>
        <v>1120</v>
      </c>
      <c r="M73" s="86">
        <f t="shared" si="12"/>
        <v>2083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440</v>
      </c>
      <c r="F74" s="79">
        <v>803</v>
      </c>
      <c r="G74" s="79">
        <v>882</v>
      </c>
      <c r="H74" s="80">
        <v>253</v>
      </c>
      <c r="I74" s="79">
        <v>253</v>
      </c>
      <c r="J74" s="81">
        <v>509</v>
      </c>
      <c r="K74" s="79">
        <v>270</v>
      </c>
      <c r="L74" s="79">
        <v>283</v>
      </c>
      <c r="M74" s="79">
        <v>298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-5000</v>
      </c>
      <c r="J75" s="95">
        <v>0</v>
      </c>
      <c r="K75" s="93">
        <v>775</v>
      </c>
      <c r="L75" s="93">
        <v>837</v>
      </c>
      <c r="M75" s="93">
        <v>1785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31284.460749999998</v>
      </c>
      <c r="F77" s="72">
        <f t="shared" ref="F77:M77" si="13">F78+F81+F84+F85+F86+F87+F88</f>
        <v>41155.339769999999</v>
      </c>
      <c r="G77" s="72">
        <f t="shared" si="13"/>
        <v>40909</v>
      </c>
      <c r="H77" s="73">
        <f t="shared" si="13"/>
        <v>32341</v>
      </c>
      <c r="I77" s="72">
        <f t="shared" si="13"/>
        <v>32829</v>
      </c>
      <c r="J77" s="74">
        <f t="shared" si="13"/>
        <v>32829</v>
      </c>
      <c r="K77" s="72">
        <f t="shared" si="13"/>
        <v>46556</v>
      </c>
      <c r="L77" s="72">
        <f t="shared" si="13"/>
        <v>45884.55</v>
      </c>
      <c r="M77" s="72">
        <f t="shared" si="13"/>
        <v>37949.695099999997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25561.005239999999</v>
      </c>
      <c r="F78" s="100">
        <f t="shared" ref="F78:M78" si="14">SUM(F79:F80)</f>
        <v>34109.160029999999</v>
      </c>
      <c r="G78" s="100">
        <f t="shared" si="14"/>
        <v>28602</v>
      </c>
      <c r="H78" s="101">
        <f t="shared" si="14"/>
        <v>27167</v>
      </c>
      <c r="I78" s="100">
        <f t="shared" si="14"/>
        <v>22320</v>
      </c>
      <c r="J78" s="102">
        <f t="shared" si="14"/>
        <v>22320</v>
      </c>
      <c r="K78" s="100">
        <f t="shared" si="14"/>
        <v>41066</v>
      </c>
      <c r="L78" s="100">
        <f t="shared" si="14"/>
        <v>40490</v>
      </c>
      <c r="M78" s="100">
        <f t="shared" si="14"/>
        <v>31066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25561.005239999999</v>
      </c>
      <c r="F79" s="79">
        <v>34109.160029999999</v>
      </c>
      <c r="G79" s="79">
        <v>28326</v>
      </c>
      <c r="H79" s="80">
        <v>27167</v>
      </c>
      <c r="I79" s="79">
        <v>22320</v>
      </c>
      <c r="J79" s="81">
        <v>22320</v>
      </c>
      <c r="K79" s="79">
        <v>41066</v>
      </c>
      <c r="L79" s="79">
        <v>40490</v>
      </c>
      <c r="M79" s="79">
        <v>31066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276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5723.4555099999998</v>
      </c>
      <c r="F81" s="86">
        <f t="shared" ref="F81:M81" si="15">SUM(F82:F83)</f>
        <v>7046.1797399999996</v>
      </c>
      <c r="G81" s="86">
        <f t="shared" si="15"/>
        <v>7477</v>
      </c>
      <c r="H81" s="87">
        <f t="shared" si="15"/>
        <v>5174</v>
      </c>
      <c r="I81" s="86">
        <f t="shared" si="15"/>
        <v>10509</v>
      </c>
      <c r="J81" s="88">
        <f t="shared" si="15"/>
        <v>10509</v>
      </c>
      <c r="K81" s="86">
        <f t="shared" si="15"/>
        <v>5490</v>
      </c>
      <c r="L81" s="86">
        <f t="shared" si="15"/>
        <v>5394.55</v>
      </c>
      <c r="M81" s="86">
        <f t="shared" si="15"/>
        <v>6883.6950999999999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2604</v>
      </c>
      <c r="F82" s="79">
        <v>830.25940000000003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3119.4555099999998</v>
      </c>
      <c r="F83" s="93">
        <v>6215.9203399999997</v>
      </c>
      <c r="G83" s="93">
        <v>7477</v>
      </c>
      <c r="H83" s="94">
        <v>5174</v>
      </c>
      <c r="I83" s="93">
        <v>10509</v>
      </c>
      <c r="J83" s="95">
        <v>10509</v>
      </c>
      <c r="K83" s="93">
        <v>5490</v>
      </c>
      <c r="L83" s="93">
        <v>5394.55</v>
      </c>
      <c r="M83" s="93">
        <v>6883.6950999999999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4830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740102.57892999984</v>
      </c>
      <c r="F92" s="46">
        <f t="shared" ref="F92:M92" si="16">F4+F51+F77+F90</f>
        <v>877183.57568999985</v>
      </c>
      <c r="G92" s="46">
        <f t="shared" si="16"/>
        <v>914847</v>
      </c>
      <c r="H92" s="47">
        <f t="shared" si="16"/>
        <v>1073487</v>
      </c>
      <c r="I92" s="46">
        <f t="shared" si="16"/>
        <v>1057461</v>
      </c>
      <c r="J92" s="48">
        <f t="shared" si="16"/>
        <v>1058372</v>
      </c>
      <c r="K92" s="46">
        <f t="shared" si="16"/>
        <v>1242420</v>
      </c>
      <c r="L92" s="46">
        <f t="shared" si="16"/>
        <v>1343246.355</v>
      </c>
      <c r="M92" s="46">
        <f t="shared" si="16"/>
        <v>1431091.5008949998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130</v>
      </c>
      <c r="G3" s="17" t="s">
        <v>131</v>
      </c>
      <c r="H3" s="173" t="s">
        <v>132</v>
      </c>
      <c r="I3" s="174"/>
      <c r="J3" s="175"/>
      <c r="K3" s="17" t="s">
        <v>133</v>
      </c>
      <c r="L3" s="17" t="s">
        <v>134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103836.49860999992</v>
      </c>
      <c r="F4" s="72">
        <f t="shared" ref="F4:M4" si="0">F5+F8+F47</f>
        <v>136202.47652999999</v>
      </c>
      <c r="G4" s="72">
        <f t="shared" si="0"/>
        <v>137570</v>
      </c>
      <c r="H4" s="73">
        <f t="shared" si="0"/>
        <v>153415</v>
      </c>
      <c r="I4" s="72">
        <f t="shared" si="0"/>
        <v>157415</v>
      </c>
      <c r="J4" s="74">
        <f t="shared" si="0"/>
        <v>159671</v>
      </c>
      <c r="K4" s="72">
        <f t="shared" si="0"/>
        <v>170491</v>
      </c>
      <c r="L4" s="72">
        <f t="shared" si="0"/>
        <v>183056.25</v>
      </c>
      <c r="M4" s="72">
        <f t="shared" si="0"/>
        <v>198559.94124999997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72464.432000000001</v>
      </c>
      <c r="F5" s="100">
        <f t="shared" ref="F5:M5" si="1">SUM(F6:F7)</f>
        <v>82588.631629999989</v>
      </c>
      <c r="G5" s="100">
        <f t="shared" si="1"/>
        <v>91216</v>
      </c>
      <c r="H5" s="101">
        <f t="shared" si="1"/>
        <v>99673</v>
      </c>
      <c r="I5" s="100">
        <f t="shared" si="1"/>
        <v>103673</v>
      </c>
      <c r="J5" s="102">
        <f t="shared" si="1"/>
        <v>103673</v>
      </c>
      <c r="K5" s="100">
        <f t="shared" si="1"/>
        <v>112602</v>
      </c>
      <c r="L5" s="100">
        <f t="shared" si="1"/>
        <v>121779.95000000001</v>
      </c>
      <c r="M5" s="100">
        <f t="shared" si="1"/>
        <v>133141.33834999998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60525</v>
      </c>
      <c r="F6" s="79">
        <v>70759.115789999996</v>
      </c>
      <c r="G6" s="79">
        <v>78244</v>
      </c>
      <c r="H6" s="80">
        <v>84891</v>
      </c>
      <c r="I6" s="79">
        <v>88891</v>
      </c>
      <c r="J6" s="81">
        <v>88891</v>
      </c>
      <c r="K6" s="79">
        <v>96198</v>
      </c>
      <c r="L6" s="79">
        <v>103989.1</v>
      </c>
      <c r="M6" s="79">
        <v>114043.70329999999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11939.432000000003</v>
      </c>
      <c r="F7" s="93">
        <v>11829.51584</v>
      </c>
      <c r="G7" s="93">
        <v>12972</v>
      </c>
      <c r="H7" s="94">
        <v>14782</v>
      </c>
      <c r="I7" s="93">
        <v>14782</v>
      </c>
      <c r="J7" s="95">
        <v>14782</v>
      </c>
      <c r="K7" s="93">
        <v>16404</v>
      </c>
      <c r="L7" s="93">
        <v>17790.849999999999</v>
      </c>
      <c r="M7" s="93">
        <v>19097.635049999997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31372.066609999925</v>
      </c>
      <c r="F8" s="100">
        <f t="shared" ref="F8:M8" si="2">SUM(F9:F46)</f>
        <v>53078.844899999989</v>
      </c>
      <c r="G8" s="100">
        <f t="shared" si="2"/>
        <v>46305</v>
      </c>
      <c r="H8" s="101">
        <f t="shared" si="2"/>
        <v>53742</v>
      </c>
      <c r="I8" s="100">
        <f t="shared" si="2"/>
        <v>53742</v>
      </c>
      <c r="J8" s="102">
        <f t="shared" si="2"/>
        <v>55998</v>
      </c>
      <c r="K8" s="100">
        <f t="shared" si="2"/>
        <v>57889</v>
      </c>
      <c r="L8" s="100">
        <f t="shared" si="2"/>
        <v>61276.299999999996</v>
      </c>
      <c r="M8" s="100">
        <f t="shared" si="2"/>
        <v>65418.602899999991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78</v>
      </c>
      <c r="F9" s="79">
        <v>300.48</v>
      </c>
      <c r="G9" s="79">
        <v>131</v>
      </c>
      <c r="H9" s="80">
        <v>220</v>
      </c>
      <c r="I9" s="79">
        <v>358</v>
      </c>
      <c r="J9" s="81">
        <v>162</v>
      </c>
      <c r="K9" s="79">
        <v>492</v>
      </c>
      <c r="L9" s="79">
        <v>225</v>
      </c>
      <c r="M9" s="79">
        <v>237.922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339.82</v>
      </c>
      <c r="F10" s="86">
        <v>970.28318999999999</v>
      </c>
      <c r="G10" s="86">
        <v>472</v>
      </c>
      <c r="H10" s="87">
        <v>217</v>
      </c>
      <c r="I10" s="86">
        <v>372</v>
      </c>
      <c r="J10" s="88">
        <v>951</v>
      </c>
      <c r="K10" s="86">
        <v>981</v>
      </c>
      <c r="L10" s="86">
        <v>433</v>
      </c>
      <c r="M10" s="86">
        <v>454.92200000000003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386.84380999999996</v>
      </c>
      <c r="F11" s="86">
        <v>618.04539</v>
      </c>
      <c r="G11" s="86">
        <v>446</v>
      </c>
      <c r="H11" s="87">
        <v>1556</v>
      </c>
      <c r="I11" s="86">
        <v>1120</v>
      </c>
      <c r="J11" s="88">
        <v>334</v>
      </c>
      <c r="K11" s="86">
        <v>1125</v>
      </c>
      <c r="L11" s="86">
        <v>1676.1</v>
      </c>
      <c r="M11" s="86">
        <v>1764.6842999999999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2672</v>
      </c>
      <c r="F12" s="86">
        <v>3744</v>
      </c>
      <c r="G12" s="86">
        <v>2468</v>
      </c>
      <c r="H12" s="87">
        <v>2769</v>
      </c>
      <c r="I12" s="86">
        <v>2769</v>
      </c>
      <c r="J12" s="88">
        <v>3629</v>
      </c>
      <c r="K12" s="86">
        <v>3336</v>
      </c>
      <c r="L12" s="86">
        <v>3731</v>
      </c>
      <c r="M12" s="86">
        <v>3907.922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551</v>
      </c>
      <c r="F14" s="86">
        <v>1618.4856</v>
      </c>
      <c r="G14" s="86">
        <v>949</v>
      </c>
      <c r="H14" s="87">
        <v>739</v>
      </c>
      <c r="I14" s="86">
        <v>1317</v>
      </c>
      <c r="J14" s="88">
        <v>2057</v>
      </c>
      <c r="K14" s="86">
        <v>2287</v>
      </c>
      <c r="L14" s="86">
        <v>1905</v>
      </c>
      <c r="M14" s="86">
        <v>2005.7289999999998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5052.0411199999999</v>
      </c>
      <c r="F15" s="86">
        <v>6647.2641699999995</v>
      </c>
      <c r="G15" s="86">
        <v>5310</v>
      </c>
      <c r="H15" s="87">
        <v>4848</v>
      </c>
      <c r="I15" s="86">
        <v>5550</v>
      </c>
      <c r="J15" s="88">
        <v>8102</v>
      </c>
      <c r="K15" s="86">
        <v>5842</v>
      </c>
      <c r="L15" s="86">
        <v>5961.6</v>
      </c>
      <c r="M15" s="86">
        <v>6277.9348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266</v>
      </c>
      <c r="F16" s="86">
        <v>72</v>
      </c>
      <c r="G16" s="86">
        <v>219</v>
      </c>
      <c r="H16" s="87">
        <v>2800</v>
      </c>
      <c r="I16" s="86">
        <v>2800</v>
      </c>
      <c r="J16" s="88">
        <v>2434</v>
      </c>
      <c r="K16" s="86">
        <v>2700</v>
      </c>
      <c r="L16" s="86">
        <v>2850</v>
      </c>
      <c r="M16" s="86">
        <v>3001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827</v>
      </c>
      <c r="F17" s="86">
        <v>595</v>
      </c>
      <c r="G17" s="86">
        <v>587</v>
      </c>
      <c r="H17" s="87">
        <v>259</v>
      </c>
      <c r="I17" s="86">
        <v>820</v>
      </c>
      <c r="J17" s="88">
        <v>2288</v>
      </c>
      <c r="K17" s="86">
        <v>836</v>
      </c>
      <c r="L17" s="86">
        <v>866</v>
      </c>
      <c r="M17" s="86">
        <v>912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170</v>
      </c>
      <c r="F21" s="86">
        <v>420</v>
      </c>
      <c r="G21" s="86">
        <v>168</v>
      </c>
      <c r="H21" s="87">
        <v>343</v>
      </c>
      <c r="I21" s="86">
        <v>343</v>
      </c>
      <c r="J21" s="88">
        <v>843</v>
      </c>
      <c r="K21" s="86">
        <v>364</v>
      </c>
      <c r="L21" s="86">
        <v>404</v>
      </c>
      <c r="M21" s="86">
        <v>425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149.90908999999999</v>
      </c>
      <c r="F22" s="86">
        <v>195.31920000000002</v>
      </c>
      <c r="G22" s="86">
        <v>256</v>
      </c>
      <c r="H22" s="87">
        <v>114</v>
      </c>
      <c r="I22" s="86">
        <v>237</v>
      </c>
      <c r="J22" s="88">
        <v>62</v>
      </c>
      <c r="K22" s="86">
        <v>244</v>
      </c>
      <c r="L22" s="86">
        <v>131</v>
      </c>
      <c r="M22" s="86">
        <v>138.12700000000001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8.1043299999999991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10.7</v>
      </c>
      <c r="F24" s="86">
        <v>40.762259999999998</v>
      </c>
      <c r="G24" s="86">
        <v>1</v>
      </c>
      <c r="H24" s="87">
        <v>26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559</v>
      </c>
      <c r="F25" s="86">
        <v>0</v>
      </c>
      <c r="G25" s="86">
        <v>1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5</v>
      </c>
      <c r="J27" s="88">
        <v>19</v>
      </c>
      <c r="K27" s="86">
        <v>5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47.784040000000005</v>
      </c>
      <c r="F29" s="86">
        <v>48.580539999999999</v>
      </c>
      <c r="G29" s="86">
        <v>99</v>
      </c>
      <c r="H29" s="87">
        <v>166</v>
      </c>
      <c r="I29" s="86">
        <v>176</v>
      </c>
      <c r="J29" s="88">
        <v>115</v>
      </c>
      <c r="K29" s="86">
        <v>186</v>
      </c>
      <c r="L29" s="86">
        <v>163.35</v>
      </c>
      <c r="M29" s="86">
        <v>172.00054999999998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1.8466500000000001</v>
      </c>
      <c r="G30" s="86">
        <v>0</v>
      </c>
      <c r="H30" s="87">
        <v>141</v>
      </c>
      <c r="I30" s="86">
        <v>0</v>
      </c>
      <c r="J30" s="88">
        <v>0</v>
      </c>
      <c r="K30" s="86">
        <v>8</v>
      </c>
      <c r="L30" s="86">
        <v>156.44999999999999</v>
      </c>
      <c r="M30" s="86">
        <v>164.74184999999997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28</v>
      </c>
      <c r="I31" s="86">
        <v>0</v>
      </c>
      <c r="J31" s="88">
        <v>0</v>
      </c>
      <c r="K31" s="86">
        <v>1</v>
      </c>
      <c r="L31" s="86">
        <v>4</v>
      </c>
      <c r="M31" s="86">
        <v>4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30.9861</v>
      </c>
      <c r="F32" s="86">
        <v>59.77026</v>
      </c>
      <c r="G32" s="86">
        <v>24</v>
      </c>
      <c r="H32" s="87">
        <v>185</v>
      </c>
      <c r="I32" s="86">
        <v>137</v>
      </c>
      <c r="J32" s="88">
        <v>63</v>
      </c>
      <c r="K32" s="86">
        <v>148</v>
      </c>
      <c r="L32" s="86">
        <v>172</v>
      </c>
      <c r="M32" s="86">
        <v>180.83699999999999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31.559190000000001</v>
      </c>
      <c r="G33" s="86">
        <v>0</v>
      </c>
      <c r="H33" s="87">
        <v>28</v>
      </c>
      <c r="I33" s="86">
        <v>0</v>
      </c>
      <c r="J33" s="88">
        <v>0</v>
      </c>
      <c r="K33" s="86">
        <v>1</v>
      </c>
      <c r="L33" s="86">
        <v>4</v>
      </c>
      <c r="M33" s="86">
        <v>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6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185.35335000000001</v>
      </c>
      <c r="F37" s="86">
        <v>236.02824000000004</v>
      </c>
      <c r="G37" s="86">
        <v>75</v>
      </c>
      <c r="H37" s="87">
        <v>394</v>
      </c>
      <c r="I37" s="86">
        <v>793</v>
      </c>
      <c r="J37" s="88">
        <v>557</v>
      </c>
      <c r="K37" s="86">
        <v>813</v>
      </c>
      <c r="L37" s="86">
        <v>787.4</v>
      </c>
      <c r="M37" s="86">
        <v>828.67419999999993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2076.02493</v>
      </c>
      <c r="F38" s="86">
        <v>2249.9697499999997</v>
      </c>
      <c r="G38" s="86">
        <v>2265</v>
      </c>
      <c r="H38" s="87">
        <v>4489</v>
      </c>
      <c r="I38" s="86">
        <v>4426</v>
      </c>
      <c r="J38" s="88">
        <v>2640</v>
      </c>
      <c r="K38" s="86">
        <v>4787</v>
      </c>
      <c r="L38" s="86">
        <v>6032.05</v>
      </c>
      <c r="M38" s="86">
        <v>6351.6286500000006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9815</v>
      </c>
      <c r="F39" s="86">
        <v>17764.321349999998</v>
      </c>
      <c r="G39" s="86">
        <v>14685</v>
      </c>
      <c r="H39" s="87">
        <v>13505</v>
      </c>
      <c r="I39" s="86">
        <v>15759</v>
      </c>
      <c r="J39" s="88">
        <v>17071</v>
      </c>
      <c r="K39" s="86">
        <v>18620</v>
      </c>
      <c r="L39" s="86">
        <v>18468.849999999999</v>
      </c>
      <c r="M39" s="86">
        <v>20348.163049999999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1502.86133</v>
      </c>
      <c r="F40" s="86">
        <v>2060.4530100000002</v>
      </c>
      <c r="G40" s="86">
        <v>3512</v>
      </c>
      <c r="H40" s="87">
        <v>3005</v>
      </c>
      <c r="I40" s="86">
        <v>4031</v>
      </c>
      <c r="J40" s="88">
        <v>3870</v>
      </c>
      <c r="K40" s="86">
        <v>2578</v>
      </c>
      <c r="L40" s="86">
        <v>3387.6</v>
      </c>
      <c r="M40" s="86">
        <v>3567.3188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1447.4159999999999</v>
      </c>
      <c r="F41" s="86">
        <v>250.86099999999999</v>
      </c>
      <c r="G41" s="86">
        <v>43</v>
      </c>
      <c r="H41" s="87">
        <v>266</v>
      </c>
      <c r="I41" s="86">
        <v>116</v>
      </c>
      <c r="J41" s="88">
        <v>107</v>
      </c>
      <c r="K41" s="86">
        <v>132</v>
      </c>
      <c r="L41" s="86">
        <v>296.10000000000002</v>
      </c>
      <c r="M41" s="86">
        <v>311.79329999999999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3975.1004799999282</v>
      </c>
      <c r="F42" s="86">
        <v>7766.1875000000009</v>
      </c>
      <c r="G42" s="86">
        <v>12625</v>
      </c>
      <c r="H42" s="87">
        <v>12395</v>
      </c>
      <c r="I42" s="86">
        <v>9938</v>
      </c>
      <c r="J42" s="88">
        <v>9114</v>
      </c>
      <c r="K42" s="86">
        <v>9099</v>
      </c>
      <c r="L42" s="86">
        <v>8985.6</v>
      </c>
      <c r="M42" s="86">
        <v>9461.8907999999992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168</v>
      </c>
      <c r="F43" s="86">
        <v>1432</v>
      </c>
      <c r="G43" s="86">
        <v>342</v>
      </c>
      <c r="H43" s="87">
        <v>519</v>
      </c>
      <c r="I43" s="86">
        <v>453</v>
      </c>
      <c r="J43" s="88">
        <v>328</v>
      </c>
      <c r="K43" s="86">
        <v>604</v>
      </c>
      <c r="L43" s="86">
        <v>703.5</v>
      </c>
      <c r="M43" s="86">
        <v>740.39549999999997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454.62527999999998</v>
      </c>
      <c r="F44" s="86">
        <v>4748.2726700000003</v>
      </c>
      <c r="G44" s="86">
        <v>825</v>
      </c>
      <c r="H44" s="87">
        <v>3344</v>
      </c>
      <c r="I44" s="86">
        <v>825</v>
      </c>
      <c r="J44" s="88">
        <v>466</v>
      </c>
      <c r="K44" s="86">
        <v>1520</v>
      </c>
      <c r="L44" s="86">
        <v>2859.7</v>
      </c>
      <c r="M44" s="86">
        <v>3011.8521000000001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598.49675000000002</v>
      </c>
      <c r="F45" s="86">
        <v>1207.35493</v>
      </c>
      <c r="G45" s="86">
        <v>796</v>
      </c>
      <c r="H45" s="87">
        <v>1386</v>
      </c>
      <c r="I45" s="86">
        <v>1397</v>
      </c>
      <c r="J45" s="88">
        <v>786</v>
      </c>
      <c r="K45" s="86">
        <v>1180</v>
      </c>
      <c r="L45" s="86">
        <v>1073</v>
      </c>
      <c r="M45" s="86">
        <v>1146.066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535</v>
      </c>
      <c r="G47" s="100">
        <f t="shared" si="3"/>
        <v>49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535</v>
      </c>
      <c r="G48" s="79">
        <v>49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440</v>
      </c>
      <c r="F51" s="72">
        <f t="shared" ref="F51:M51" si="4">F52+F59+F62+F63+F64+F72+F73</f>
        <v>1224</v>
      </c>
      <c r="G51" s="72">
        <f t="shared" si="4"/>
        <v>1506</v>
      </c>
      <c r="H51" s="73">
        <f t="shared" si="4"/>
        <v>763</v>
      </c>
      <c r="I51" s="72">
        <f t="shared" si="4"/>
        <v>763</v>
      </c>
      <c r="J51" s="74">
        <f t="shared" si="4"/>
        <v>1019</v>
      </c>
      <c r="K51" s="72">
        <f t="shared" si="4"/>
        <v>3545</v>
      </c>
      <c r="L51" s="72">
        <f t="shared" si="4"/>
        <v>3765</v>
      </c>
      <c r="M51" s="72">
        <f t="shared" si="4"/>
        <v>4921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421</v>
      </c>
      <c r="G59" s="100">
        <f t="shared" si="8"/>
        <v>0</v>
      </c>
      <c r="H59" s="101">
        <f t="shared" si="8"/>
        <v>510</v>
      </c>
      <c r="I59" s="100">
        <f t="shared" si="8"/>
        <v>510</v>
      </c>
      <c r="J59" s="102">
        <f t="shared" si="8"/>
        <v>510</v>
      </c>
      <c r="K59" s="100">
        <f t="shared" si="8"/>
        <v>2500</v>
      </c>
      <c r="L59" s="100">
        <f t="shared" si="8"/>
        <v>2645</v>
      </c>
      <c r="M59" s="100">
        <f t="shared" si="8"/>
        <v>2838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421</v>
      </c>
      <c r="G61" s="93">
        <v>0</v>
      </c>
      <c r="H61" s="94">
        <v>510</v>
      </c>
      <c r="I61" s="93">
        <v>510</v>
      </c>
      <c r="J61" s="95">
        <v>510</v>
      </c>
      <c r="K61" s="93">
        <v>2500</v>
      </c>
      <c r="L61" s="93">
        <v>2645</v>
      </c>
      <c r="M61" s="93">
        <v>2838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624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440</v>
      </c>
      <c r="F73" s="86">
        <f t="shared" ref="F73:M73" si="12">SUM(F74:F75)</f>
        <v>803</v>
      </c>
      <c r="G73" s="86">
        <f t="shared" si="12"/>
        <v>882</v>
      </c>
      <c r="H73" s="87">
        <f t="shared" si="12"/>
        <v>253</v>
      </c>
      <c r="I73" s="86">
        <f t="shared" si="12"/>
        <v>253</v>
      </c>
      <c r="J73" s="88">
        <f t="shared" si="12"/>
        <v>509</v>
      </c>
      <c r="K73" s="86">
        <f t="shared" si="12"/>
        <v>1045</v>
      </c>
      <c r="L73" s="86">
        <f t="shared" si="12"/>
        <v>1120</v>
      </c>
      <c r="M73" s="86">
        <f t="shared" si="12"/>
        <v>2083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440</v>
      </c>
      <c r="F74" s="79">
        <v>803</v>
      </c>
      <c r="G74" s="79">
        <v>882</v>
      </c>
      <c r="H74" s="80">
        <v>253</v>
      </c>
      <c r="I74" s="79">
        <v>253</v>
      </c>
      <c r="J74" s="81">
        <v>509</v>
      </c>
      <c r="K74" s="79">
        <v>270</v>
      </c>
      <c r="L74" s="79">
        <v>283</v>
      </c>
      <c r="M74" s="79">
        <v>298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775</v>
      </c>
      <c r="L75" s="93">
        <v>837</v>
      </c>
      <c r="M75" s="93">
        <v>1785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601.88292999999999</v>
      </c>
      <c r="F77" s="72">
        <f t="shared" ref="F77:M77" si="13">F78+F81+F84+F85+F86+F87+F88</f>
        <v>383.01729</v>
      </c>
      <c r="G77" s="72">
        <f t="shared" si="13"/>
        <v>2306</v>
      </c>
      <c r="H77" s="73">
        <f t="shared" si="13"/>
        <v>698</v>
      </c>
      <c r="I77" s="72">
        <f t="shared" si="13"/>
        <v>2294</v>
      </c>
      <c r="J77" s="74">
        <f t="shared" si="13"/>
        <v>2294</v>
      </c>
      <c r="K77" s="72">
        <f t="shared" si="13"/>
        <v>739</v>
      </c>
      <c r="L77" s="72">
        <f t="shared" si="13"/>
        <v>776.55</v>
      </c>
      <c r="M77" s="72">
        <f t="shared" si="13"/>
        <v>817.66615000000002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601.88292999999999</v>
      </c>
      <c r="F81" s="86">
        <f t="shared" ref="F81:M81" si="15">SUM(F82:F83)</f>
        <v>383.01729</v>
      </c>
      <c r="G81" s="86">
        <f t="shared" si="15"/>
        <v>2306</v>
      </c>
      <c r="H81" s="87">
        <f t="shared" si="15"/>
        <v>698</v>
      </c>
      <c r="I81" s="86">
        <f t="shared" si="15"/>
        <v>2294</v>
      </c>
      <c r="J81" s="88">
        <f t="shared" si="15"/>
        <v>2294</v>
      </c>
      <c r="K81" s="86">
        <f t="shared" si="15"/>
        <v>739</v>
      </c>
      <c r="L81" s="86">
        <f t="shared" si="15"/>
        <v>776.55</v>
      </c>
      <c r="M81" s="86">
        <f t="shared" si="15"/>
        <v>817.66615000000002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601.88292999999999</v>
      </c>
      <c r="F83" s="93">
        <v>383.01729</v>
      </c>
      <c r="G83" s="93">
        <v>2306</v>
      </c>
      <c r="H83" s="94">
        <v>698</v>
      </c>
      <c r="I83" s="93">
        <v>2294</v>
      </c>
      <c r="J83" s="95">
        <v>2294</v>
      </c>
      <c r="K83" s="93">
        <v>739</v>
      </c>
      <c r="L83" s="93">
        <v>776.55</v>
      </c>
      <c r="M83" s="93">
        <v>817.66615000000002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104878.38153999993</v>
      </c>
      <c r="F92" s="46">
        <f t="shared" ref="F92:M92" si="16">F4+F51+F77+F90</f>
        <v>137809.49381999997</v>
      </c>
      <c r="G92" s="46">
        <f t="shared" si="16"/>
        <v>141382</v>
      </c>
      <c r="H92" s="47">
        <f t="shared" si="16"/>
        <v>154876</v>
      </c>
      <c r="I92" s="46">
        <f t="shared" si="16"/>
        <v>160472</v>
      </c>
      <c r="J92" s="48">
        <f t="shared" si="16"/>
        <v>162984</v>
      </c>
      <c r="K92" s="46">
        <f t="shared" si="16"/>
        <v>174775</v>
      </c>
      <c r="L92" s="46">
        <f t="shared" si="16"/>
        <v>187597.8</v>
      </c>
      <c r="M92" s="46">
        <f t="shared" si="16"/>
        <v>204298.60739999998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130</v>
      </c>
      <c r="G3" s="17" t="s">
        <v>131</v>
      </c>
      <c r="H3" s="173" t="s">
        <v>132</v>
      </c>
      <c r="I3" s="174"/>
      <c r="J3" s="175"/>
      <c r="K3" s="17" t="s">
        <v>133</v>
      </c>
      <c r="L3" s="17" t="s">
        <v>134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274401.44916999998</v>
      </c>
      <c r="F4" s="72">
        <f t="shared" ref="F4:M4" si="0">F5+F8+F47</f>
        <v>291184.62921999994</v>
      </c>
      <c r="G4" s="72">
        <f t="shared" si="0"/>
        <v>245800</v>
      </c>
      <c r="H4" s="73">
        <f t="shared" si="0"/>
        <v>248625</v>
      </c>
      <c r="I4" s="72">
        <f t="shared" si="0"/>
        <v>278845</v>
      </c>
      <c r="J4" s="74">
        <f t="shared" si="0"/>
        <v>282435</v>
      </c>
      <c r="K4" s="72">
        <f t="shared" si="0"/>
        <v>310778</v>
      </c>
      <c r="L4" s="72">
        <f t="shared" si="0"/>
        <v>310447</v>
      </c>
      <c r="M4" s="72">
        <f t="shared" si="0"/>
        <v>321721.96873000002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199464.79940999998</v>
      </c>
      <c r="F5" s="100">
        <f t="shared" ref="F5:M5" si="1">SUM(F6:F7)</f>
        <v>209606.37540999995</v>
      </c>
      <c r="G5" s="100">
        <f t="shared" si="1"/>
        <v>176158</v>
      </c>
      <c r="H5" s="101">
        <f t="shared" si="1"/>
        <v>161624</v>
      </c>
      <c r="I5" s="100">
        <f t="shared" si="1"/>
        <v>208275</v>
      </c>
      <c r="J5" s="102">
        <f t="shared" si="1"/>
        <v>208275</v>
      </c>
      <c r="K5" s="100">
        <f t="shared" si="1"/>
        <v>227549</v>
      </c>
      <c r="L5" s="100">
        <f t="shared" si="1"/>
        <v>222454</v>
      </c>
      <c r="M5" s="100">
        <f t="shared" si="1"/>
        <v>229113.45443000001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171123.17168999999</v>
      </c>
      <c r="F6" s="79">
        <v>174515.86033999996</v>
      </c>
      <c r="G6" s="79">
        <v>147325</v>
      </c>
      <c r="H6" s="80">
        <v>135959</v>
      </c>
      <c r="I6" s="79">
        <v>182510</v>
      </c>
      <c r="J6" s="81">
        <v>182510</v>
      </c>
      <c r="K6" s="79">
        <v>200482</v>
      </c>
      <c r="L6" s="79">
        <v>192488</v>
      </c>
      <c r="M6" s="79">
        <v>197557.74026625001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28341.62772</v>
      </c>
      <c r="F7" s="93">
        <v>35090.515070000001</v>
      </c>
      <c r="G7" s="93">
        <v>28833</v>
      </c>
      <c r="H7" s="94">
        <v>25665</v>
      </c>
      <c r="I7" s="93">
        <v>25765</v>
      </c>
      <c r="J7" s="95">
        <v>25765</v>
      </c>
      <c r="K7" s="93">
        <v>27067</v>
      </c>
      <c r="L7" s="93">
        <v>29966</v>
      </c>
      <c r="M7" s="93">
        <v>31555.714163749999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74936.649759999986</v>
      </c>
      <c r="F8" s="100">
        <f t="shared" ref="F8:M8" si="2">SUM(F9:F46)</f>
        <v>81578.253809999995</v>
      </c>
      <c r="G8" s="100">
        <f t="shared" si="2"/>
        <v>69642</v>
      </c>
      <c r="H8" s="101">
        <f t="shared" si="2"/>
        <v>87001</v>
      </c>
      <c r="I8" s="100">
        <f t="shared" si="2"/>
        <v>70570</v>
      </c>
      <c r="J8" s="102">
        <f t="shared" si="2"/>
        <v>74160</v>
      </c>
      <c r="K8" s="100">
        <f t="shared" si="2"/>
        <v>83229</v>
      </c>
      <c r="L8" s="100">
        <f t="shared" si="2"/>
        <v>87993</v>
      </c>
      <c r="M8" s="100">
        <f t="shared" si="2"/>
        <v>92608.514299999995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876.14</v>
      </c>
      <c r="F9" s="79">
        <v>117.56</v>
      </c>
      <c r="G9" s="79">
        <v>12</v>
      </c>
      <c r="H9" s="80">
        <v>177</v>
      </c>
      <c r="I9" s="79">
        <v>149</v>
      </c>
      <c r="J9" s="81">
        <v>532</v>
      </c>
      <c r="K9" s="79">
        <v>94</v>
      </c>
      <c r="L9" s="79">
        <v>103</v>
      </c>
      <c r="M9" s="79">
        <v>109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477.02420000000001</v>
      </c>
      <c r="F10" s="86">
        <v>219.80851999999999</v>
      </c>
      <c r="G10" s="86">
        <v>1328</v>
      </c>
      <c r="H10" s="87">
        <v>627</v>
      </c>
      <c r="I10" s="86">
        <v>587</v>
      </c>
      <c r="J10" s="88">
        <v>528</v>
      </c>
      <c r="K10" s="86">
        <v>1351</v>
      </c>
      <c r="L10" s="86">
        <v>1200</v>
      </c>
      <c r="M10" s="86">
        <v>1262.79835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3046.74737</v>
      </c>
      <c r="F11" s="86">
        <v>698.1909999999998</v>
      </c>
      <c r="G11" s="86">
        <v>453</v>
      </c>
      <c r="H11" s="87">
        <v>398</v>
      </c>
      <c r="I11" s="86">
        <v>773</v>
      </c>
      <c r="J11" s="88">
        <v>323</v>
      </c>
      <c r="K11" s="86">
        <v>737</v>
      </c>
      <c r="L11" s="86">
        <v>635</v>
      </c>
      <c r="M11" s="86">
        <v>669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5.5899899999999993</v>
      </c>
      <c r="F12" s="86">
        <v>0</v>
      </c>
      <c r="G12" s="86">
        <v>989</v>
      </c>
      <c r="H12" s="87">
        <v>0</v>
      </c>
      <c r="I12" s="86">
        <v>0</v>
      </c>
      <c r="J12" s="88">
        <v>333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2022.3059500000002</v>
      </c>
      <c r="F14" s="86">
        <v>3903.3641500000003</v>
      </c>
      <c r="G14" s="86">
        <v>2406</v>
      </c>
      <c r="H14" s="87">
        <v>1510</v>
      </c>
      <c r="I14" s="86">
        <v>1800</v>
      </c>
      <c r="J14" s="88">
        <v>3150</v>
      </c>
      <c r="K14" s="86">
        <v>1976</v>
      </c>
      <c r="L14" s="86">
        <v>2323</v>
      </c>
      <c r="M14" s="86">
        <v>2445.8823000000002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1725.2107400000002</v>
      </c>
      <c r="F15" s="86">
        <v>4365.5684200000005</v>
      </c>
      <c r="G15" s="86">
        <v>6106</v>
      </c>
      <c r="H15" s="87">
        <v>5129</v>
      </c>
      <c r="I15" s="86">
        <v>5199</v>
      </c>
      <c r="J15" s="88">
        <v>5451</v>
      </c>
      <c r="K15" s="86">
        <v>3310</v>
      </c>
      <c r="L15" s="86">
        <v>1896</v>
      </c>
      <c r="M15" s="86">
        <v>5866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142.14607999999998</v>
      </c>
      <c r="F16" s="86">
        <v>682.98718999999994</v>
      </c>
      <c r="G16" s="86">
        <v>0</v>
      </c>
      <c r="H16" s="87">
        <v>0</v>
      </c>
      <c r="I16" s="86">
        <v>0</v>
      </c>
      <c r="J16" s="88">
        <v>39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1729.35</v>
      </c>
      <c r="F17" s="86">
        <v>245.64377999999999</v>
      </c>
      <c r="G17" s="86">
        <v>173</v>
      </c>
      <c r="H17" s="87">
        <v>1718</v>
      </c>
      <c r="I17" s="86">
        <v>1646</v>
      </c>
      <c r="J17" s="88">
        <v>1646</v>
      </c>
      <c r="K17" s="86">
        <v>189</v>
      </c>
      <c r="L17" s="86">
        <v>291</v>
      </c>
      <c r="M17" s="86">
        <v>307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1.6000000000000004E-4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512.99351000000001</v>
      </c>
      <c r="G21" s="86">
        <v>481</v>
      </c>
      <c r="H21" s="87">
        <v>424</v>
      </c>
      <c r="I21" s="86">
        <v>364</v>
      </c>
      <c r="J21" s="88">
        <v>1714</v>
      </c>
      <c r="K21" s="86">
        <v>528</v>
      </c>
      <c r="L21" s="86">
        <v>358</v>
      </c>
      <c r="M21" s="86">
        <v>373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701.88167999999996</v>
      </c>
      <c r="F22" s="86">
        <v>996.86016000000006</v>
      </c>
      <c r="G22" s="86">
        <v>606</v>
      </c>
      <c r="H22" s="87">
        <v>5145</v>
      </c>
      <c r="I22" s="86">
        <v>4380</v>
      </c>
      <c r="J22" s="88">
        <v>2997</v>
      </c>
      <c r="K22" s="86">
        <v>4561</v>
      </c>
      <c r="L22" s="86">
        <v>5338</v>
      </c>
      <c r="M22" s="86">
        <v>4777.3199500000001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777.63607999999999</v>
      </c>
      <c r="F23" s="86">
        <v>603.09699999999998</v>
      </c>
      <c r="G23" s="86">
        <v>549</v>
      </c>
      <c r="H23" s="87">
        <v>186</v>
      </c>
      <c r="I23" s="86">
        <v>886</v>
      </c>
      <c r="J23" s="88">
        <v>830</v>
      </c>
      <c r="K23" s="86">
        <v>1386</v>
      </c>
      <c r="L23" s="86">
        <v>717</v>
      </c>
      <c r="M23" s="86">
        <v>755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9.1999999999999993</v>
      </c>
      <c r="F24" s="86">
        <v>6.75793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7.30124</v>
      </c>
      <c r="F25" s="86">
        <v>5.18987</v>
      </c>
      <c r="G25" s="86">
        <v>0</v>
      </c>
      <c r="H25" s="87">
        <v>0</v>
      </c>
      <c r="I25" s="86">
        <v>0</v>
      </c>
      <c r="J25" s="88">
        <v>5147</v>
      </c>
      <c r="K25" s="86">
        <v>5500</v>
      </c>
      <c r="L25" s="86">
        <v>4999</v>
      </c>
      <c r="M25" s="86">
        <v>5767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39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28</v>
      </c>
      <c r="J27" s="88">
        <v>28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152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5676.08187</v>
      </c>
      <c r="F29" s="86">
        <v>3419.8392199999998</v>
      </c>
      <c r="G29" s="86">
        <v>2968</v>
      </c>
      <c r="H29" s="87">
        <v>4443</v>
      </c>
      <c r="I29" s="86">
        <v>3018</v>
      </c>
      <c r="J29" s="88">
        <v>3018</v>
      </c>
      <c r="K29" s="86">
        <v>5754</v>
      </c>
      <c r="L29" s="86">
        <v>5597</v>
      </c>
      <c r="M29" s="86">
        <v>5645.8657000000003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49.541250000000005</v>
      </c>
      <c r="F30" s="86">
        <v>37.062379999999997</v>
      </c>
      <c r="G30" s="86">
        <v>55</v>
      </c>
      <c r="H30" s="87">
        <v>73</v>
      </c>
      <c r="I30" s="86">
        <v>87</v>
      </c>
      <c r="J30" s="88">
        <v>75</v>
      </c>
      <c r="K30" s="86">
        <v>117</v>
      </c>
      <c r="L30" s="86">
        <v>70</v>
      </c>
      <c r="M30" s="86">
        <v>73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400</v>
      </c>
      <c r="I31" s="86">
        <v>134</v>
      </c>
      <c r="J31" s="88">
        <v>35</v>
      </c>
      <c r="K31" s="86">
        <v>172</v>
      </c>
      <c r="L31" s="86">
        <v>313</v>
      </c>
      <c r="M31" s="86">
        <v>330.00405000000001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39.66348</v>
      </c>
      <c r="F32" s="86">
        <v>144.42269999999999</v>
      </c>
      <c r="G32" s="86">
        <v>88</v>
      </c>
      <c r="H32" s="87">
        <v>729</v>
      </c>
      <c r="I32" s="86">
        <v>149</v>
      </c>
      <c r="J32" s="88">
        <v>48</v>
      </c>
      <c r="K32" s="86">
        <v>-142</v>
      </c>
      <c r="L32" s="86">
        <v>647</v>
      </c>
      <c r="M32" s="86">
        <v>620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168.62063000000001</v>
      </c>
      <c r="F33" s="86">
        <v>221.81085000000002</v>
      </c>
      <c r="G33" s="86">
        <v>303</v>
      </c>
      <c r="H33" s="87">
        <v>269</v>
      </c>
      <c r="I33" s="86">
        <v>484</v>
      </c>
      <c r="J33" s="88">
        <v>61</v>
      </c>
      <c r="K33" s="86">
        <v>499</v>
      </c>
      <c r="L33" s="86">
        <v>564</v>
      </c>
      <c r="M33" s="86">
        <v>594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4</v>
      </c>
      <c r="H34" s="87">
        <v>266</v>
      </c>
      <c r="I34" s="86">
        <v>-24</v>
      </c>
      <c r="J34" s="88">
        <v>-24</v>
      </c>
      <c r="K34" s="86">
        <v>265</v>
      </c>
      <c r="L34" s="86">
        <v>58</v>
      </c>
      <c r="M34" s="86">
        <v>61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34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1539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648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1216.85646</v>
      </c>
      <c r="F37" s="86">
        <v>1853.0947700000002</v>
      </c>
      <c r="G37" s="86">
        <v>2205</v>
      </c>
      <c r="H37" s="87">
        <v>3367</v>
      </c>
      <c r="I37" s="86">
        <v>5665</v>
      </c>
      <c r="J37" s="88">
        <v>4560</v>
      </c>
      <c r="K37" s="86">
        <v>5414</v>
      </c>
      <c r="L37" s="86">
        <v>5744</v>
      </c>
      <c r="M37" s="86">
        <v>5992.5054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2203.6321100000005</v>
      </c>
      <c r="F38" s="86">
        <v>1771.4553399999998</v>
      </c>
      <c r="G38" s="86">
        <v>1922</v>
      </c>
      <c r="H38" s="87">
        <v>2393</v>
      </c>
      <c r="I38" s="86">
        <v>2283</v>
      </c>
      <c r="J38" s="88">
        <v>1727</v>
      </c>
      <c r="K38" s="86">
        <v>4558</v>
      </c>
      <c r="L38" s="86">
        <v>4254</v>
      </c>
      <c r="M38" s="86">
        <v>3828.0169999999998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17905.74576999999</v>
      </c>
      <c r="F39" s="86">
        <v>8811.0637900000002</v>
      </c>
      <c r="G39" s="86">
        <v>16485</v>
      </c>
      <c r="H39" s="87">
        <v>16432</v>
      </c>
      <c r="I39" s="86">
        <v>16433</v>
      </c>
      <c r="J39" s="88">
        <v>20454</v>
      </c>
      <c r="K39" s="86">
        <v>20671</v>
      </c>
      <c r="L39" s="86">
        <v>26754</v>
      </c>
      <c r="M39" s="86">
        <v>27762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6102.6239099999984</v>
      </c>
      <c r="F40" s="86">
        <v>5930.418349999999</v>
      </c>
      <c r="G40" s="86">
        <v>6097</v>
      </c>
      <c r="H40" s="87">
        <v>4116</v>
      </c>
      <c r="I40" s="86">
        <v>5009</v>
      </c>
      <c r="J40" s="88">
        <v>7978</v>
      </c>
      <c r="K40" s="86">
        <v>7261</v>
      </c>
      <c r="L40" s="86">
        <v>8022</v>
      </c>
      <c r="M40" s="86">
        <v>7096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187.22</v>
      </c>
      <c r="F41" s="86">
        <v>1483.4510200000002</v>
      </c>
      <c r="G41" s="86">
        <v>1421</v>
      </c>
      <c r="H41" s="87">
        <v>1455</v>
      </c>
      <c r="I41" s="86">
        <v>1400</v>
      </c>
      <c r="J41" s="88">
        <v>1194</v>
      </c>
      <c r="K41" s="86">
        <v>1593</v>
      </c>
      <c r="L41" s="86">
        <v>1616</v>
      </c>
      <c r="M41" s="86">
        <v>1698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15787.554469999985</v>
      </c>
      <c r="F42" s="86">
        <v>19010.876479999999</v>
      </c>
      <c r="G42" s="86">
        <v>9845</v>
      </c>
      <c r="H42" s="87">
        <v>9025</v>
      </c>
      <c r="I42" s="86">
        <v>8856</v>
      </c>
      <c r="J42" s="88">
        <v>7412</v>
      </c>
      <c r="K42" s="86">
        <v>7185</v>
      </c>
      <c r="L42" s="86">
        <v>10639</v>
      </c>
      <c r="M42" s="86">
        <v>11290.12155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10668.94</v>
      </c>
      <c r="F43" s="86">
        <v>735.34447999999998</v>
      </c>
      <c r="G43" s="86">
        <v>1543</v>
      </c>
      <c r="H43" s="87">
        <v>4744</v>
      </c>
      <c r="I43" s="86">
        <v>4744</v>
      </c>
      <c r="J43" s="88">
        <v>1879</v>
      </c>
      <c r="K43" s="86">
        <v>4684</v>
      </c>
      <c r="L43" s="86">
        <v>2234</v>
      </c>
      <c r="M43" s="86">
        <v>1472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1089.0848900000001</v>
      </c>
      <c r="F44" s="86">
        <v>23980.347030000001</v>
      </c>
      <c r="G44" s="86">
        <v>12495</v>
      </c>
      <c r="H44" s="87">
        <v>23178</v>
      </c>
      <c r="I44" s="86">
        <v>5551</v>
      </c>
      <c r="J44" s="88">
        <v>2357</v>
      </c>
      <c r="K44" s="86">
        <v>3736</v>
      </c>
      <c r="L44" s="86">
        <v>3295</v>
      </c>
      <c r="M44" s="86">
        <v>3472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781.55159000000185</v>
      </c>
      <c r="F45" s="86">
        <v>1821.0457099999981</v>
      </c>
      <c r="G45" s="86">
        <v>809</v>
      </c>
      <c r="H45" s="87">
        <v>797</v>
      </c>
      <c r="I45" s="86">
        <v>969</v>
      </c>
      <c r="J45" s="88">
        <v>668</v>
      </c>
      <c r="K45" s="86">
        <v>957</v>
      </c>
      <c r="L45" s="86">
        <v>326</v>
      </c>
      <c r="M45" s="86">
        <v>342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299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78185</v>
      </c>
      <c r="F51" s="72">
        <f t="shared" ref="F51:M51" si="4">F52+F59+F62+F63+F64+F72+F73</f>
        <v>77075</v>
      </c>
      <c r="G51" s="72">
        <f t="shared" si="4"/>
        <v>75945</v>
      </c>
      <c r="H51" s="73">
        <f t="shared" si="4"/>
        <v>86637</v>
      </c>
      <c r="I51" s="72">
        <f t="shared" si="4"/>
        <v>81449</v>
      </c>
      <c r="J51" s="74">
        <f t="shared" si="4"/>
        <v>81448</v>
      </c>
      <c r="K51" s="72">
        <f t="shared" si="4"/>
        <v>106626</v>
      </c>
      <c r="L51" s="72">
        <f t="shared" si="4"/>
        <v>108458</v>
      </c>
      <c r="M51" s="72">
        <f t="shared" si="4"/>
        <v>115258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78185</v>
      </c>
      <c r="F72" s="86">
        <v>77075</v>
      </c>
      <c r="G72" s="86">
        <v>75945</v>
      </c>
      <c r="H72" s="87">
        <v>86637</v>
      </c>
      <c r="I72" s="86">
        <v>81449</v>
      </c>
      <c r="J72" s="88">
        <v>81448</v>
      </c>
      <c r="K72" s="86">
        <v>106626</v>
      </c>
      <c r="L72" s="86">
        <v>108458</v>
      </c>
      <c r="M72" s="86">
        <v>115258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3949.8495800000001</v>
      </c>
      <c r="F77" s="72">
        <f t="shared" ref="F77:M77" si="13">F78+F81+F84+F85+F86+F87+F88</f>
        <v>18291.020949999998</v>
      </c>
      <c r="G77" s="72">
        <f t="shared" si="13"/>
        <v>26271</v>
      </c>
      <c r="H77" s="73">
        <f t="shared" si="13"/>
        <v>13400</v>
      </c>
      <c r="I77" s="72">
        <f t="shared" si="13"/>
        <v>21801</v>
      </c>
      <c r="J77" s="74">
        <f t="shared" si="13"/>
        <v>21770</v>
      </c>
      <c r="K77" s="72">
        <f t="shared" si="13"/>
        <v>28987</v>
      </c>
      <c r="L77" s="72">
        <f t="shared" si="13"/>
        <v>31877</v>
      </c>
      <c r="M77" s="72">
        <f t="shared" si="13"/>
        <v>11284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12229.5175</v>
      </c>
      <c r="G78" s="100">
        <f t="shared" si="14"/>
        <v>23561</v>
      </c>
      <c r="H78" s="101">
        <f t="shared" si="14"/>
        <v>11067</v>
      </c>
      <c r="I78" s="100">
        <f t="shared" si="14"/>
        <v>16179</v>
      </c>
      <c r="J78" s="102">
        <f t="shared" si="14"/>
        <v>16179</v>
      </c>
      <c r="K78" s="100">
        <f t="shared" si="14"/>
        <v>27166</v>
      </c>
      <c r="L78" s="100">
        <f t="shared" si="14"/>
        <v>30490</v>
      </c>
      <c r="M78" s="100">
        <f t="shared" si="14"/>
        <v>9401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12229.5175</v>
      </c>
      <c r="G79" s="79">
        <v>23561</v>
      </c>
      <c r="H79" s="80">
        <v>11067</v>
      </c>
      <c r="I79" s="79">
        <v>16179</v>
      </c>
      <c r="J79" s="81">
        <v>16179</v>
      </c>
      <c r="K79" s="79">
        <v>27166</v>
      </c>
      <c r="L79" s="79">
        <v>30490</v>
      </c>
      <c r="M79" s="79">
        <v>9401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3949.8495800000001</v>
      </c>
      <c r="F81" s="86">
        <f t="shared" ref="F81:M81" si="15">SUM(F82:F83)</f>
        <v>6061.5034500000002</v>
      </c>
      <c r="G81" s="86">
        <f t="shared" si="15"/>
        <v>2710</v>
      </c>
      <c r="H81" s="87">
        <f t="shared" si="15"/>
        <v>2333</v>
      </c>
      <c r="I81" s="86">
        <f t="shared" si="15"/>
        <v>5622</v>
      </c>
      <c r="J81" s="88">
        <f t="shared" si="15"/>
        <v>5591</v>
      </c>
      <c r="K81" s="86">
        <f t="shared" si="15"/>
        <v>1821</v>
      </c>
      <c r="L81" s="86">
        <f t="shared" si="15"/>
        <v>1387</v>
      </c>
      <c r="M81" s="86">
        <f t="shared" si="15"/>
        <v>1883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2604</v>
      </c>
      <c r="F82" s="79">
        <v>830.25940000000003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1345.8495799999998</v>
      </c>
      <c r="F83" s="93">
        <v>5231.2440500000002</v>
      </c>
      <c r="G83" s="93">
        <v>2710</v>
      </c>
      <c r="H83" s="94">
        <v>2333</v>
      </c>
      <c r="I83" s="93">
        <v>5622</v>
      </c>
      <c r="J83" s="95">
        <v>5591</v>
      </c>
      <c r="K83" s="93">
        <v>1821</v>
      </c>
      <c r="L83" s="93">
        <v>1387</v>
      </c>
      <c r="M83" s="93">
        <v>1883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356536.29874999996</v>
      </c>
      <c r="F92" s="46">
        <f t="shared" ref="F92:M92" si="16">F4+F51+F77+F90</f>
        <v>386550.65016999992</v>
      </c>
      <c r="G92" s="46">
        <f t="shared" si="16"/>
        <v>348016</v>
      </c>
      <c r="H92" s="47">
        <f t="shared" si="16"/>
        <v>348662</v>
      </c>
      <c r="I92" s="46">
        <f t="shared" si="16"/>
        <v>382095</v>
      </c>
      <c r="J92" s="48">
        <f t="shared" si="16"/>
        <v>385653</v>
      </c>
      <c r="K92" s="46">
        <f t="shared" si="16"/>
        <v>446391</v>
      </c>
      <c r="L92" s="46">
        <f t="shared" si="16"/>
        <v>450782</v>
      </c>
      <c r="M92" s="46">
        <f t="shared" si="16"/>
        <v>448263.96873000002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130</v>
      </c>
      <c r="G3" s="17" t="s">
        <v>131</v>
      </c>
      <c r="H3" s="173" t="s">
        <v>132</v>
      </c>
      <c r="I3" s="174"/>
      <c r="J3" s="175"/>
      <c r="K3" s="17" t="s">
        <v>133</v>
      </c>
      <c r="L3" s="17" t="s">
        <v>134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25116</v>
      </c>
      <c r="F4" s="72">
        <f t="shared" ref="F4:M4" si="0">F5+F8+F47</f>
        <v>55848</v>
      </c>
      <c r="G4" s="72">
        <f t="shared" si="0"/>
        <v>109814</v>
      </c>
      <c r="H4" s="73">
        <f t="shared" si="0"/>
        <v>152519</v>
      </c>
      <c r="I4" s="72">
        <f t="shared" si="0"/>
        <v>140517</v>
      </c>
      <c r="J4" s="74">
        <f t="shared" si="0"/>
        <v>139991</v>
      </c>
      <c r="K4" s="72">
        <f t="shared" si="0"/>
        <v>169493</v>
      </c>
      <c r="L4" s="72">
        <f t="shared" si="0"/>
        <v>216380</v>
      </c>
      <c r="M4" s="72">
        <f t="shared" si="0"/>
        <v>258194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12402</v>
      </c>
      <c r="F5" s="100">
        <f t="shared" ref="F5:M5" si="1">SUM(F6:F7)</f>
        <v>45402</v>
      </c>
      <c r="G5" s="100">
        <f t="shared" si="1"/>
        <v>94171</v>
      </c>
      <c r="H5" s="101">
        <f t="shared" si="1"/>
        <v>144064</v>
      </c>
      <c r="I5" s="100">
        <f t="shared" si="1"/>
        <v>131064</v>
      </c>
      <c r="J5" s="102">
        <f t="shared" si="1"/>
        <v>131064</v>
      </c>
      <c r="K5" s="100">
        <f t="shared" si="1"/>
        <v>149215</v>
      </c>
      <c r="L5" s="100">
        <f t="shared" si="1"/>
        <v>191623</v>
      </c>
      <c r="M5" s="100">
        <f t="shared" si="1"/>
        <v>220374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10575</v>
      </c>
      <c r="F6" s="79">
        <v>37954</v>
      </c>
      <c r="G6" s="79">
        <v>78128</v>
      </c>
      <c r="H6" s="80">
        <v>122312</v>
      </c>
      <c r="I6" s="79">
        <v>109312</v>
      </c>
      <c r="J6" s="81">
        <v>109312</v>
      </c>
      <c r="K6" s="79">
        <v>121168</v>
      </c>
      <c r="L6" s="79">
        <v>166836</v>
      </c>
      <c r="M6" s="79">
        <v>193471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1827</v>
      </c>
      <c r="F7" s="93">
        <v>7448</v>
      </c>
      <c r="G7" s="93">
        <v>16043</v>
      </c>
      <c r="H7" s="94">
        <v>21752</v>
      </c>
      <c r="I7" s="93">
        <v>21752</v>
      </c>
      <c r="J7" s="95">
        <v>21752</v>
      </c>
      <c r="K7" s="93">
        <v>28047</v>
      </c>
      <c r="L7" s="93">
        <v>24787</v>
      </c>
      <c r="M7" s="93">
        <v>26903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12714</v>
      </c>
      <c r="F8" s="100">
        <f t="shared" ref="F8:M8" si="2">SUM(F9:F46)</f>
        <v>10446</v>
      </c>
      <c r="G8" s="100">
        <f t="shared" si="2"/>
        <v>15643</v>
      </c>
      <c r="H8" s="101">
        <f t="shared" si="2"/>
        <v>8455</v>
      </c>
      <c r="I8" s="100">
        <f t="shared" si="2"/>
        <v>9453</v>
      </c>
      <c r="J8" s="102">
        <f t="shared" si="2"/>
        <v>8927</v>
      </c>
      <c r="K8" s="100">
        <f t="shared" si="2"/>
        <v>20278</v>
      </c>
      <c r="L8" s="100">
        <f t="shared" si="2"/>
        <v>24757</v>
      </c>
      <c r="M8" s="100">
        <f t="shared" si="2"/>
        <v>37820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50</v>
      </c>
      <c r="F9" s="79">
        <v>74</v>
      </c>
      <c r="G9" s="79">
        <v>19</v>
      </c>
      <c r="H9" s="80">
        <v>0</v>
      </c>
      <c r="I9" s="79">
        <v>0</v>
      </c>
      <c r="J9" s="81">
        <v>0</v>
      </c>
      <c r="K9" s="79">
        <v>103</v>
      </c>
      <c r="L9" s="79">
        <v>109</v>
      </c>
      <c r="M9" s="79">
        <v>58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650</v>
      </c>
      <c r="F10" s="86">
        <v>430</v>
      </c>
      <c r="G10" s="86">
        <v>492</v>
      </c>
      <c r="H10" s="87">
        <v>353</v>
      </c>
      <c r="I10" s="86">
        <v>334</v>
      </c>
      <c r="J10" s="88">
        <v>295</v>
      </c>
      <c r="K10" s="86">
        <v>309</v>
      </c>
      <c r="L10" s="86">
        <v>559</v>
      </c>
      <c r="M10" s="86">
        <v>624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551</v>
      </c>
      <c r="F11" s="86">
        <v>56</v>
      </c>
      <c r="G11" s="86">
        <v>278</v>
      </c>
      <c r="H11" s="87">
        <v>152</v>
      </c>
      <c r="I11" s="86">
        <v>152</v>
      </c>
      <c r="J11" s="88">
        <v>111</v>
      </c>
      <c r="K11" s="86">
        <v>341</v>
      </c>
      <c r="L11" s="86">
        <v>408</v>
      </c>
      <c r="M11" s="86">
        <v>445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69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1251</v>
      </c>
      <c r="F14" s="86">
        <v>843</v>
      </c>
      <c r="G14" s="86">
        <v>641</v>
      </c>
      <c r="H14" s="87">
        <v>648</v>
      </c>
      <c r="I14" s="86">
        <v>648</v>
      </c>
      <c r="J14" s="88">
        <v>648</v>
      </c>
      <c r="K14" s="86">
        <v>637</v>
      </c>
      <c r="L14" s="86">
        <v>791</v>
      </c>
      <c r="M14" s="86">
        <v>990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1168</v>
      </c>
      <c r="F15" s="86">
        <v>51</v>
      </c>
      <c r="G15" s="86">
        <v>587</v>
      </c>
      <c r="H15" s="87">
        <v>161</v>
      </c>
      <c r="I15" s="86">
        <v>161</v>
      </c>
      <c r="J15" s="88">
        <v>161</v>
      </c>
      <c r="K15" s="86">
        <v>150</v>
      </c>
      <c r="L15" s="86">
        <v>64</v>
      </c>
      <c r="M15" s="86">
        <v>168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2141</v>
      </c>
      <c r="F17" s="86">
        <v>182</v>
      </c>
      <c r="G17" s="86">
        <v>20</v>
      </c>
      <c r="H17" s="87">
        <v>325</v>
      </c>
      <c r="I17" s="86">
        <v>325</v>
      </c>
      <c r="J17" s="88">
        <v>325</v>
      </c>
      <c r="K17" s="86">
        <v>1344</v>
      </c>
      <c r="L17" s="86">
        <v>1302</v>
      </c>
      <c r="M17" s="86">
        <v>1372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655</v>
      </c>
      <c r="F22" s="86">
        <v>225</v>
      </c>
      <c r="G22" s="86">
        <v>199</v>
      </c>
      <c r="H22" s="87">
        <v>-262</v>
      </c>
      <c r="I22" s="86">
        <v>138</v>
      </c>
      <c r="J22" s="88">
        <v>138</v>
      </c>
      <c r="K22" s="86">
        <v>282</v>
      </c>
      <c r="L22" s="86">
        <v>335</v>
      </c>
      <c r="M22" s="86">
        <v>1082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637</v>
      </c>
      <c r="F23" s="86">
        <v>825</v>
      </c>
      <c r="G23" s="86">
        <v>1141</v>
      </c>
      <c r="H23" s="87">
        <v>1085</v>
      </c>
      <c r="I23" s="86">
        <v>1085</v>
      </c>
      <c r="J23" s="88">
        <v>474</v>
      </c>
      <c r="K23" s="86">
        <v>149</v>
      </c>
      <c r="L23" s="86">
        <v>2114</v>
      </c>
      <c r="M23" s="86">
        <v>2704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3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72</v>
      </c>
      <c r="K27" s="86">
        <v>66</v>
      </c>
      <c r="L27" s="86">
        <v>73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64</v>
      </c>
      <c r="F29" s="86">
        <v>93</v>
      </c>
      <c r="G29" s="86">
        <v>40</v>
      </c>
      <c r="H29" s="87">
        <v>306</v>
      </c>
      <c r="I29" s="86">
        <v>306</v>
      </c>
      <c r="J29" s="88">
        <v>202</v>
      </c>
      <c r="K29" s="86">
        <v>178</v>
      </c>
      <c r="L29" s="86">
        <v>203</v>
      </c>
      <c r="M29" s="86">
        <v>307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4</v>
      </c>
      <c r="G30" s="86">
        <v>37</v>
      </c>
      <c r="H30" s="87">
        <v>0</v>
      </c>
      <c r="I30" s="86">
        <v>0</v>
      </c>
      <c r="J30" s="88">
        <v>0</v>
      </c>
      <c r="K30" s="86">
        <v>25</v>
      </c>
      <c r="L30" s="86">
        <v>51</v>
      </c>
      <c r="M30" s="86">
        <v>54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44</v>
      </c>
      <c r="H31" s="87">
        <v>66</v>
      </c>
      <c r="I31" s="86">
        <v>66</v>
      </c>
      <c r="J31" s="88">
        <v>66</v>
      </c>
      <c r="K31" s="86">
        <v>1908</v>
      </c>
      <c r="L31" s="86">
        <v>2130</v>
      </c>
      <c r="M31" s="86">
        <v>4196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6</v>
      </c>
      <c r="G32" s="86">
        <v>11</v>
      </c>
      <c r="H32" s="87">
        <v>0</v>
      </c>
      <c r="I32" s="86">
        <v>0</v>
      </c>
      <c r="J32" s="88">
        <v>0</v>
      </c>
      <c r="K32" s="86">
        <v>2390</v>
      </c>
      <c r="L32" s="86">
        <v>2525</v>
      </c>
      <c r="M32" s="86">
        <v>2592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</v>
      </c>
      <c r="F33" s="86">
        <v>20</v>
      </c>
      <c r="G33" s="86">
        <v>20</v>
      </c>
      <c r="H33" s="87">
        <v>111</v>
      </c>
      <c r="I33" s="86">
        <v>111</v>
      </c>
      <c r="J33" s="88">
        <v>111</v>
      </c>
      <c r="K33" s="86">
        <v>137</v>
      </c>
      <c r="L33" s="86">
        <v>239</v>
      </c>
      <c r="M33" s="86">
        <v>252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15</v>
      </c>
      <c r="G34" s="86">
        <v>0</v>
      </c>
      <c r="H34" s="87">
        <v>0</v>
      </c>
      <c r="I34" s="86">
        <v>0</v>
      </c>
      <c r="J34" s="88">
        <v>13</v>
      </c>
      <c r="K34" s="86">
        <v>50</v>
      </c>
      <c r="L34" s="86">
        <v>127</v>
      </c>
      <c r="M34" s="86">
        <v>133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100</v>
      </c>
      <c r="L36" s="86">
        <v>106</v>
      </c>
      <c r="M36" s="86">
        <v>34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290</v>
      </c>
      <c r="F37" s="86">
        <v>172</v>
      </c>
      <c r="G37" s="86">
        <v>472</v>
      </c>
      <c r="H37" s="87">
        <v>274</v>
      </c>
      <c r="I37" s="86">
        <v>274</v>
      </c>
      <c r="J37" s="88">
        <v>274</v>
      </c>
      <c r="K37" s="86">
        <v>567</v>
      </c>
      <c r="L37" s="86">
        <v>1132</v>
      </c>
      <c r="M37" s="86">
        <v>2245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622</v>
      </c>
      <c r="F38" s="86">
        <v>492</v>
      </c>
      <c r="G38" s="86">
        <v>353</v>
      </c>
      <c r="H38" s="87">
        <v>620</v>
      </c>
      <c r="I38" s="86">
        <v>620</v>
      </c>
      <c r="J38" s="88">
        <v>620</v>
      </c>
      <c r="K38" s="86">
        <v>558</v>
      </c>
      <c r="L38" s="86">
        <v>748</v>
      </c>
      <c r="M38" s="86">
        <v>1211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744</v>
      </c>
      <c r="F39" s="86">
        <v>114</v>
      </c>
      <c r="G39" s="86">
        <v>1007</v>
      </c>
      <c r="H39" s="87">
        <v>212</v>
      </c>
      <c r="I39" s="86">
        <v>812</v>
      </c>
      <c r="J39" s="88">
        <v>812</v>
      </c>
      <c r="K39" s="86">
        <v>130</v>
      </c>
      <c r="L39" s="86">
        <v>52</v>
      </c>
      <c r="M39" s="86">
        <v>184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585</v>
      </c>
      <c r="F40" s="86">
        <v>764</v>
      </c>
      <c r="G40" s="86">
        <v>1453</v>
      </c>
      <c r="H40" s="87">
        <v>1438</v>
      </c>
      <c r="I40" s="86">
        <v>1438</v>
      </c>
      <c r="J40" s="88">
        <v>1438</v>
      </c>
      <c r="K40" s="86">
        <v>24</v>
      </c>
      <c r="L40" s="86">
        <v>1451</v>
      </c>
      <c r="M40" s="86">
        <v>4212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252</v>
      </c>
      <c r="F41" s="86">
        <v>151</v>
      </c>
      <c r="G41" s="86">
        <v>446</v>
      </c>
      <c r="H41" s="87">
        <v>676</v>
      </c>
      <c r="I41" s="86">
        <v>706</v>
      </c>
      <c r="J41" s="88">
        <v>472</v>
      </c>
      <c r="K41" s="86">
        <v>208</v>
      </c>
      <c r="L41" s="86">
        <v>191</v>
      </c>
      <c r="M41" s="86">
        <v>507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2281</v>
      </c>
      <c r="F42" s="86">
        <v>2184</v>
      </c>
      <c r="G42" s="86">
        <v>4949</v>
      </c>
      <c r="H42" s="87">
        <v>2000</v>
      </c>
      <c r="I42" s="86">
        <v>1987</v>
      </c>
      <c r="J42" s="88">
        <v>2405</v>
      </c>
      <c r="K42" s="86">
        <v>9537</v>
      </c>
      <c r="L42" s="86">
        <v>6775</v>
      </c>
      <c r="M42" s="86">
        <v>8889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-59</v>
      </c>
      <c r="L43" s="86">
        <v>1738</v>
      </c>
      <c r="M43" s="86">
        <v>4048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3116</v>
      </c>
      <c r="G44" s="86">
        <v>2929</v>
      </c>
      <c r="H44" s="87">
        <v>44</v>
      </c>
      <c r="I44" s="86">
        <v>44</v>
      </c>
      <c r="J44" s="88">
        <v>44</v>
      </c>
      <c r="K44" s="86">
        <v>817</v>
      </c>
      <c r="L44" s="86">
        <v>860</v>
      </c>
      <c r="M44" s="86">
        <v>827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616</v>
      </c>
      <c r="F45" s="86">
        <v>626</v>
      </c>
      <c r="G45" s="86">
        <v>505</v>
      </c>
      <c r="H45" s="87">
        <v>246</v>
      </c>
      <c r="I45" s="86">
        <v>246</v>
      </c>
      <c r="J45" s="88">
        <v>246</v>
      </c>
      <c r="K45" s="86">
        <v>257</v>
      </c>
      <c r="L45" s="86">
        <v>600</v>
      </c>
      <c r="M45" s="86">
        <v>608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70</v>
      </c>
      <c r="L46" s="93">
        <v>74</v>
      </c>
      <c r="M46" s="93">
        <v>78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61006</v>
      </c>
      <c r="F51" s="72">
        <f t="shared" ref="F51:M51" si="4">F52+F59+F62+F63+F64+F72+F73</f>
        <v>71952</v>
      </c>
      <c r="G51" s="72">
        <f t="shared" si="4"/>
        <v>76824</v>
      </c>
      <c r="H51" s="73">
        <f t="shared" si="4"/>
        <v>121141</v>
      </c>
      <c r="I51" s="72">
        <f t="shared" si="4"/>
        <v>115740</v>
      </c>
      <c r="J51" s="74">
        <f t="shared" si="4"/>
        <v>115740</v>
      </c>
      <c r="K51" s="72">
        <f t="shared" si="4"/>
        <v>133868</v>
      </c>
      <c r="L51" s="72">
        <f t="shared" si="4"/>
        <v>158576</v>
      </c>
      <c r="M51" s="72">
        <f t="shared" si="4"/>
        <v>166980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61006</v>
      </c>
      <c r="F72" s="86">
        <v>71952</v>
      </c>
      <c r="G72" s="86">
        <v>76824</v>
      </c>
      <c r="H72" s="87">
        <v>121141</v>
      </c>
      <c r="I72" s="86">
        <v>115740</v>
      </c>
      <c r="J72" s="88">
        <v>115740</v>
      </c>
      <c r="K72" s="86">
        <v>133868</v>
      </c>
      <c r="L72" s="86">
        <v>158576</v>
      </c>
      <c r="M72" s="86">
        <v>166980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7342</v>
      </c>
      <c r="F77" s="72">
        <f t="shared" ref="F77:M77" si="13">F78+F81+F84+F85+F86+F87+F88</f>
        <v>10017</v>
      </c>
      <c r="G77" s="72">
        <f t="shared" si="13"/>
        <v>2130</v>
      </c>
      <c r="H77" s="73">
        <f t="shared" si="13"/>
        <v>1000</v>
      </c>
      <c r="I77" s="72">
        <f t="shared" si="13"/>
        <v>3798</v>
      </c>
      <c r="J77" s="74">
        <f t="shared" si="13"/>
        <v>3798</v>
      </c>
      <c r="K77" s="72">
        <f t="shared" si="13"/>
        <v>1180</v>
      </c>
      <c r="L77" s="72">
        <f t="shared" si="13"/>
        <v>1393</v>
      </c>
      <c r="M77" s="72">
        <f t="shared" si="13"/>
        <v>20913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7259</v>
      </c>
      <c r="F78" s="100">
        <f t="shared" ref="F78:M78" si="14">SUM(F79:F80)</f>
        <v>9805</v>
      </c>
      <c r="G78" s="100">
        <f t="shared" si="14"/>
        <v>1657</v>
      </c>
      <c r="H78" s="101">
        <f t="shared" si="14"/>
        <v>0</v>
      </c>
      <c r="I78" s="100">
        <f t="shared" si="14"/>
        <v>2798</v>
      </c>
      <c r="J78" s="102">
        <f t="shared" si="14"/>
        <v>2798</v>
      </c>
      <c r="K78" s="100">
        <f t="shared" si="14"/>
        <v>0</v>
      </c>
      <c r="L78" s="100">
        <f t="shared" si="14"/>
        <v>0</v>
      </c>
      <c r="M78" s="100">
        <f t="shared" si="14"/>
        <v>18665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7259</v>
      </c>
      <c r="F79" s="79">
        <v>9805</v>
      </c>
      <c r="G79" s="79">
        <v>1657</v>
      </c>
      <c r="H79" s="80">
        <v>0</v>
      </c>
      <c r="I79" s="79">
        <v>2798</v>
      </c>
      <c r="J79" s="81">
        <v>2798</v>
      </c>
      <c r="K79" s="79">
        <v>0</v>
      </c>
      <c r="L79" s="79">
        <v>0</v>
      </c>
      <c r="M79" s="79">
        <v>18665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83</v>
      </c>
      <c r="F81" s="86">
        <f t="shared" ref="F81:M81" si="15">SUM(F82:F83)</f>
        <v>212</v>
      </c>
      <c r="G81" s="86">
        <f t="shared" si="15"/>
        <v>473</v>
      </c>
      <c r="H81" s="87">
        <f t="shared" si="15"/>
        <v>1000</v>
      </c>
      <c r="I81" s="86">
        <f t="shared" si="15"/>
        <v>1000</v>
      </c>
      <c r="J81" s="88">
        <f t="shared" si="15"/>
        <v>1000</v>
      </c>
      <c r="K81" s="86">
        <f t="shared" si="15"/>
        <v>1180</v>
      </c>
      <c r="L81" s="86">
        <f t="shared" si="15"/>
        <v>1393</v>
      </c>
      <c r="M81" s="86">
        <f t="shared" si="15"/>
        <v>2248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83</v>
      </c>
      <c r="F83" s="93">
        <v>212</v>
      </c>
      <c r="G83" s="93">
        <v>473</v>
      </c>
      <c r="H83" s="94">
        <v>1000</v>
      </c>
      <c r="I83" s="93">
        <v>1000</v>
      </c>
      <c r="J83" s="95">
        <v>1000</v>
      </c>
      <c r="K83" s="93">
        <v>1180</v>
      </c>
      <c r="L83" s="93">
        <v>1393</v>
      </c>
      <c r="M83" s="93">
        <v>2248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93464</v>
      </c>
      <c r="F92" s="46">
        <f t="shared" ref="F92:M92" si="16">F4+F51+F77+F90</f>
        <v>137817</v>
      </c>
      <c r="G92" s="46">
        <f t="shared" si="16"/>
        <v>188768</v>
      </c>
      <c r="H92" s="47">
        <f t="shared" si="16"/>
        <v>274660</v>
      </c>
      <c r="I92" s="46">
        <f t="shared" si="16"/>
        <v>260055</v>
      </c>
      <c r="J92" s="48">
        <f t="shared" si="16"/>
        <v>259529</v>
      </c>
      <c r="K92" s="46">
        <f t="shared" si="16"/>
        <v>304541</v>
      </c>
      <c r="L92" s="46">
        <f t="shared" si="16"/>
        <v>376349</v>
      </c>
      <c r="M92" s="46">
        <f t="shared" si="16"/>
        <v>446087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130</v>
      </c>
      <c r="G3" s="17" t="s">
        <v>131</v>
      </c>
      <c r="H3" s="173" t="s">
        <v>132</v>
      </c>
      <c r="I3" s="174"/>
      <c r="J3" s="175"/>
      <c r="K3" s="17" t="s">
        <v>133</v>
      </c>
      <c r="L3" s="17" t="s">
        <v>134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40926.170399999995</v>
      </c>
      <c r="F4" s="72">
        <f t="shared" ref="F4:M4" si="0">F5+F8+F47</f>
        <v>77111.130170000004</v>
      </c>
      <c r="G4" s="72">
        <f t="shared" si="0"/>
        <v>102344</v>
      </c>
      <c r="H4" s="73">
        <f t="shared" si="0"/>
        <v>115703</v>
      </c>
      <c r="I4" s="72">
        <f t="shared" si="0"/>
        <v>125704</v>
      </c>
      <c r="J4" s="74">
        <f t="shared" si="0"/>
        <v>122610</v>
      </c>
      <c r="K4" s="72">
        <f t="shared" si="0"/>
        <v>131651</v>
      </c>
      <c r="L4" s="72">
        <f t="shared" si="0"/>
        <v>143093.05499999999</v>
      </c>
      <c r="M4" s="72">
        <f t="shared" si="0"/>
        <v>146075.23331499999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12774.783870000001</v>
      </c>
      <c r="F5" s="100">
        <f t="shared" ref="F5:M5" si="1">SUM(F6:F7)</f>
        <v>33561.115730000005</v>
      </c>
      <c r="G5" s="100">
        <f t="shared" si="1"/>
        <v>56128</v>
      </c>
      <c r="H5" s="101">
        <f t="shared" si="1"/>
        <v>58685</v>
      </c>
      <c r="I5" s="100">
        <f t="shared" si="1"/>
        <v>68685</v>
      </c>
      <c r="J5" s="102">
        <f t="shared" si="1"/>
        <v>68685</v>
      </c>
      <c r="K5" s="100">
        <f t="shared" si="1"/>
        <v>75652</v>
      </c>
      <c r="L5" s="100">
        <f t="shared" si="1"/>
        <v>87612.305000000008</v>
      </c>
      <c r="M5" s="100">
        <f t="shared" si="1"/>
        <v>86617.941164999997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11243.81673</v>
      </c>
      <c r="F6" s="79">
        <v>27859.351040000001</v>
      </c>
      <c r="G6" s="79">
        <v>47037</v>
      </c>
      <c r="H6" s="80">
        <v>52454</v>
      </c>
      <c r="I6" s="79">
        <v>62454</v>
      </c>
      <c r="J6" s="81">
        <v>62454</v>
      </c>
      <c r="K6" s="79">
        <v>68226</v>
      </c>
      <c r="L6" s="79">
        <v>76084.915000000008</v>
      </c>
      <c r="M6" s="79">
        <v>76246.159495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1530.96714</v>
      </c>
      <c r="F7" s="93">
        <v>5701.76469</v>
      </c>
      <c r="G7" s="93">
        <v>9091</v>
      </c>
      <c r="H7" s="94">
        <v>6231</v>
      </c>
      <c r="I7" s="93">
        <v>6231</v>
      </c>
      <c r="J7" s="95">
        <v>6231</v>
      </c>
      <c r="K7" s="93">
        <v>7426</v>
      </c>
      <c r="L7" s="93">
        <v>11527.39</v>
      </c>
      <c r="M7" s="93">
        <v>10371.78167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28151.386529999996</v>
      </c>
      <c r="F8" s="100">
        <f t="shared" ref="F8:M8" si="2">SUM(F9:F46)</f>
        <v>43550.014439999999</v>
      </c>
      <c r="G8" s="100">
        <f t="shared" si="2"/>
        <v>46216</v>
      </c>
      <c r="H8" s="101">
        <f t="shared" si="2"/>
        <v>57018</v>
      </c>
      <c r="I8" s="100">
        <f t="shared" si="2"/>
        <v>57019</v>
      </c>
      <c r="J8" s="102">
        <f t="shared" si="2"/>
        <v>53925</v>
      </c>
      <c r="K8" s="100">
        <f t="shared" si="2"/>
        <v>55999</v>
      </c>
      <c r="L8" s="100">
        <f t="shared" si="2"/>
        <v>55480.75</v>
      </c>
      <c r="M8" s="100">
        <f t="shared" si="2"/>
        <v>59457.292149999994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755.077</v>
      </c>
      <c r="F10" s="86">
        <v>421.90260000000001</v>
      </c>
      <c r="G10" s="86">
        <v>283</v>
      </c>
      <c r="H10" s="87">
        <v>579</v>
      </c>
      <c r="I10" s="86">
        <v>1461</v>
      </c>
      <c r="J10" s="88">
        <v>261</v>
      </c>
      <c r="K10" s="86">
        <v>724</v>
      </c>
      <c r="L10" s="86">
        <v>767.65</v>
      </c>
      <c r="M10" s="86">
        <v>805.92044999999996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269.35464999999999</v>
      </c>
      <c r="F11" s="86">
        <v>201.81995000000001</v>
      </c>
      <c r="G11" s="86">
        <v>1406</v>
      </c>
      <c r="H11" s="87">
        <v>69</v>
      </c>
      <c r="I11" s="86">
        <v>69</v>
      </c>
      <c r="J11" s="88">
        <v>142</v>
      </c>
      <c r="K11" s="86">
        <v>199</v>
      </c>
      <c r="L11" s="86">
        <v>210.1</v>
      </c>
      <c r="M11" s="86">
        <v>223.66329999999999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389.197</v>
      </c>
      <c r="F14" s="86">
        <v>918.11329999999998</v>
      </c>
      <c r="G14" s="86">
        <v>765</v>
      </c>
      <c r="H14" s="87">
        <v>315</v>
      </c>
      <c r="I14" s="86">
        <v>1236</v>
      </c>
      <c r="J14" s="88">
        <v>1236</v>
      </c>
      <c r="K14" s="86">
        <v>417</v>
      </c>
      <c r="L14" s="86">
        <v>442</v>
      </c>
      <c r="M14" s="86">
        <v>465.95805000000001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178.63861</v>
      </c>
      <c r="F15" s="86">
        <v>101</v>
      </c>
      <c r="G15" s="86">
        <v>178</v>
      </c>
      <c r="H15" s="87">
        <v>262</v>
      </c>
      <c r="I15" s="86">
        <v>262</v>
      </c>
      <c r="J15" s="88">
        <v>262</v>
      </c>
      <c r="K15" s="86">
        <v>147</v>
      </c>
      <c r="L15" s="86">
        <v>157</v>
      </c>
      <c r="M15" s="86">
        <v>165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783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18740</v>
      </c>
      <c r="F17" s="86">
        <v>36000</v>
      </c>
      <c r="G17" s="86">
        <v>35268</v>
      </c>
      <c r="H17" s="87">
        <v>40967</v>
      </c>
      <c r="I17" s="86">
        <v>41027</v>
      </c>
      <c r="J17" s="88">
        <v>37933</v>
      </c>
      <c r="K17" s="86">
        <v>41803</v>
      </c>
      <c r="L17" s="86">
        <v>42651</v>
      </c>
      <c r="M17" s="86">
        <v>45951.965550000001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140.80000000000001</v>
      </c>
      <c r="F22" s="86">
        <v>215.5</v>
      </c>
      <c r="G22" s="86">
        <v>1153</v>
      </c>
      <c r="H22" s="87">
        <v>2896</v>
      </c>
      <c r="I22" s="86">
        <v>996</v>
      </c>
      <c r="J22" s="88">
        <v>996</v>
      </c>
      <c r="K22" s="86">
        <v>194</v>
      </c>
      <c r="L22" s="86">
        <v>204</v>
      </c>
      <c r="M22" s="86">
        <v>214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1000</v>
      </c>
      <c r="F23" s="86">
        <v>0</v>
      </c>
      <c r="G23" s="86">
        <v>0</v>
      </c>
      <c r="H23" s="87">
        <v>6197</v>
      </c>
      <c r="I23" s="86">
        <v>4017</v>
      </c>
      <c r="J23" s="88">
        <v>4017</v>
      </c>
      <c r="K23" s="86">
        <v>2866</v>
      </c>
      <c r="L23" s="86">
        <v>3010</v>
      </c>
      <c r="M23" s="86">
        <v>3169.4694999999997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2.7985899999999999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485.07364000000001</v>
      </c>
      <c r="F29" s="86">
        <v>555.23900000000003</v>
      </c>
      <c r="G29" s="86">
        <v>341</v>
      </c>
      <c r="H29" s="87">
        <v>1008</v>
      </c>
      <c r="I29" s="86">
        <v>962</v>
      </c>
      <c r="J29" s="88">
        <v>9</v>
      </c>
      <c r="K29" s="86">
        <v>668</v>
      </c>
      <c r="L29" s="86">
        <v>701</v>
      </c>
      <c r="M29" s="86">
        <v>738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19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13</v>
      </c>
      <c r="L36" s="86">
        <v>13</v>
      </c>
      <c r="M36" s="86">
        <v>14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607.78508999999997</v>
      </c>
      <c r="F37" s="86">
        <v>177.5898</v>
      </c>
      <c r="G37" s="86">
        <v>61</v>
      </c>
      <c r="H37" s="87">
        <v>174</v>
      </c>
      <c r="I37" s="86">
        <v>655</v>
      </c>
      <c r="J37" s="88">
        <v>528</v>
      </c>
      <c r="K37" s="86">
        <v>267</v>
      </c>
      <c r="L37" s="86">
        <v>296</v>
      </c>
      <c r="M37" s="86">
        <v>311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581.64760000000001</v>
      </c>
      <c r="F38" s="86">
        <v>218.22232000000002</v>
      </c>
      <c r="G38" s="86">
        <v>428</v>
      </c>
      <c r="H38" s="87">
        <v>648</v>
      </c>
      <c r="I38" s="86">
        <v>558</v>
      </c>
      <c r="J38" s="88">
        <v>558</v>
      </c>
      <c r="K38" s="86">
        <v>1011</v>
      </c>
      <c r="L38" s="86">
        <v>1054</v>
      </c>
      <c r="M38" s="86">
        <v>1109.4666999999999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49</v>
      </c>
      <c r="F39" s="86">
        <v>24</v>
      </c>
      <c r="G39" s="86">
        <v>316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737.68179999999995</v>
      </c>
      <c r="F40" s="86">
        <v>655.38920000000007</v>
      </c>
      <c r="G40" s="86">
        <v>804</v>
      </c>
      <c r="H40" s="87">
        <v>623</v>
      </c>
      <c r="I40" s="86">
        <v>643</v>
      </c>
      <c r="J40" s="88">
        <v>643</v>
      </c>
      <c r="K40" s="86">
        <v>1661</v>
      </c>
      <c r="L40" s="86">
        <v>694</v>
      </c>
      <c r="M40" s="86">
        <v>731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90</v>
      </c>
      <c r="F41" s="86">
        <v>252.12</v>
      </c>
      <c r="G41" s="86">
        <v>266</v>
      </c>
      <c r="H41" s="87">
        <v>183</v>
      </c>
      <c r="I41" s="86">
        <v>152</v>
      </c>
      <c r="J41" s="88">
        <v>152</v>
      </c>
      <c r="K41" s="86">
        <v>384</v>
      </c>
      <c r="L41" s="86">
        <v>400</v>
      </c>
      <c r="M41" s="86">
        <v>420.49609999999996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1202.3931799999982</v>
      </c>
      <c r="F42" s="86">
        <v>3220.2261799999924</v>
      </c>
      <c r="G42" s="86">
        <v>3319</v>
      </c>
      <c r="H42" s="87">
        <v>2748</v>
      </c>
      <c r="I42" s="86">
        <v>3911</v>
      </c>
      <c r="J42" s="88">
        <v>6118</v>
      </c>
      <c r="K42" s="86">
        <v>4912</v>
      </c>
      <c r="L42" s="86">
        <v>4101</v>
      </c>
      <c r="M42" s="86">
        <v>4317.5214500000002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99</v>
      </c>
      <c r="L43" s="86">
        <v>106</v>
      </c>
      <c r="M43" s="86">
        <v>109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1921</v>
      </c>
      <c r="F44" s="86">
        <v>232.93049999999999</v>
      </c>
      <c r="G44" s="86">
        <v>341</v>
      </c>
      <c r="H44" s="87">
        <v>28</v>
      </c>
      <c r="I44" s="86">
        <v>28</v>
      </c>
      <c r="J44" s="88">
        <v>28</v>
      </c>
      <c r="K44" s="86">
        <v>29</v>
      </c>
      <c r="L44" s="86">
        <v>30</v>
      </c>
      <c r="M44" s="86">
        <v>33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994.73796000000004</v>
      </c>
      <c r="F45" s="86">
        <v>334.16300000000001</v>
      </c>
      <c r="G45" s="86">
        <v>504</v>
      </c>
      <c r="H45" s="87">
        <v>321</v>
      </c>
      <c r="I45" s="86">
        <v>1042</v>
      </c>
      <c r="J45" s="88">
        <v>1042</v>
      </c>
      <c r="K45" s="86">
        <v>605</v>
      </c>
      <c r="L45" s="86">
        <v>644</v>
      </c>
      <c r="M45" s="86">
        <v>677.83105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23713</v>
      </c>
      <c r="F51" s="72">
        <f t="shared" ref="F51:M51" si="4">F52+F59+F62+F63+F64+F72+F73</f>
        <v>20197</v>
      </c>
      <c r="G51" s="72">
        <f t="shared" si="4"/>
        <v>18891</v>
      </c>
      <c r="H51" s="73">
        <f t="shared" si="4"/>
        <v>31057</v>
      </c>
      <c r="I51" s="72">
        <f t="shared" si="4"/>
        <v>27332</v>
      </c>
      <c r="J51" s="74">
        <f t="shared" si="4"/>
        <v>27332</v>
      </c>
      <c r="K51" s="72">
        <f t="shared" si="4"/>
        <v>36431</v>
      </c>
      <c r="L51" s="72">
        <f t="shared" si="4"/>
        <v>37528</v>
      </c>
      <c r="M51" s="72">
        <f t="shared" si="4"/>
        <v>39362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23713</v>
      </c>
      <c r="F72" s="86">
        <v>20197</v>
      </c>
      <c r="G72" s="86">
        <v>18891</v>
      </c>
      <c r="H72" s="87">
        <v>31057</v>
      </c>
      <c r="I72" s="86">
        <v>27332</v>
      </c>
      <c r="J72" s="88">
        <v>27332</v>
      </c>
      <c r="K72" s="86">
        <v>36431</v>
      </c>
      <c r="L72" s="86">
        <v>37528</v>
      </c>
      <c r="M72" s="86">
        <v>39362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18860.728239999997</v>
      </c>
      <c r="F77" s="72">
        <f t="shared" ref="F77:M77" si="13">F78+F81+F84+F85+F86+F87+F88</f>
        <v>12326.301529999999</v>
      </c>
      <c r="G77" s="72">
        <f t="shared" si="13"/>
        <v>9897</v>
      </c>
      <c r="H77" s="73">
        <f t="shared" si="13"/>
        <v>16509</v>
      </c>
      <c r="I77" s="72">
        <f t="shared" si="13"/>
        <v>4202</v>
      </c>
      <c r="J77" s="74">
        <f t="shared" si="13"/>
        <v>4233</v>
      </c>
      <c r="K77" s="72">
        <f t="shared" si="13"/>
        <v>14869</v>
      </c>
      <c r="L77" s="72">
        <f t="shared" si="13"/>
        <v>11018</v>
      </c>
      <c r="M77" s="72">
        <f t="shared" si="13"/>
        <v>4072.0289499999999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18302.005239999999</v>
      </c>
      <c r="F78" s="100">
        <f t="shared" ref="F78:M78" si="14">SUM(F79:F80)</f>
        <v>12074.642529999999</v>
      </c>
      <c r="G78" s="100">
        <f t="shared" si="14"/>
        <v>3384</v>
      </c>
      <c r="H78" s="101">
        <f t="shared" si="14"/>
        <v>16100</v>
      </c>
      <c r="I78" s="100">
        <f t="shared" si="14"/>
        <v>3343</v>
      </c>
      <c r="J78" s="102">
        <f t="shared" si="14"/>
        <v>3343</v>
      </c>
      <c r="K78" s="100">
        <f t="shared" si="14"/>
        <v>13900</v>
      </c>
      <c r="L78" s="100">
        <f t="shared" si="14"/>
        <v>10000</v>
      </c>
      <c r="M78" s="100">
        <f t="shared" si="14"/>
        <v>3000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18302.005239999999</v>
      </c>
      <c r="F79" s="79">
        <v>12074.642529999999</v>
      </c>
      <c r="G79" s="79">
        <v>3108</v>
      </c>
      <c r="H79" s="80">
        <v>16100</v>
      </c>
      <c r="I79" s="79">
        <v>3343</v>
      </c>
      <c r="J79" s="81">
        <v>3343</v>
      </c>
      <c r="K79" s="79">
        <v>13900</v>
      </c>
      <c r="L79" s="79">
        <v>10000</v>
      </c>
      <c r="M79" s="79">
        <v>3000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276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558.72299999999996</v>
      </c>
      <c r="F81" s="86">
        <f t="shared" ref="F81:M81" si="15">SUM(F82:F83)</f>
        <v>251.65899999999999</v>
      </c>
      <c r="G81" s="86">
        <f t="shared" si="15"/>
        <v>1683</v>
      </c>
      <c r="H81" s="87">
        <f t="shared" si="15"/>
        <v>409</v>
      </c>
      <c r="I81" s="86">
        <f t="shared" si="15"/>
        <v>859</v>
      </c>
      <c r="J81" s="88">
        <f t="shared" si="15"/>
        <v>890</v>
      </c>
      <c r="K81" s="86">
        <f t="shared" si="15"/>
        <v>969</v>
      </c>
      <c r="L81" s="86">
        <f t="shared" si="15"/>
        <v>1018</v>
      </c>
      <c r="M81" s="86">
        <f t="shared" si="15"/>
        <v>1072.0289499999999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558.72299999999996</v>
      </c>
      <c r="F83" s="93">
        <v>251.65899999999999</v>
      </c>
      <c r="G83" s="93">
        <v>1683</v>
      </c>
      <c r="H83" s="94">
        <v>409</v>
      </c>
      <c r="I83" s="93">
        <v>859</v>
      </c>
      <c r="J83" s="95">
        <v>890</v>
      </c>
      <c r="K83" s="93">
        <v>969</v>
      </c>
      <c r="L83" s="93">
        <v>1018</v>
      </c>
      <c r="M83" s="93">
        <v>1072.0289499999999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4830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83499.898639999999</v>
      </c>
      <c r="F92" s="46">
        <f t="shared" ref="F92:M92" si="16">F4+F51+F77+F90</f>
        <v>109634.4317</v>
      </c>
      <c r="G92" s="46">
        <f t="shared" si="16"/>
        <v>131132</v>
      </c>
      <c r="H92" s="47">
        <f t="shared" si="16"/>
        <v>163269</v>
      </c>
      <c r="I92" s="46">
        <f t="shared" si="16"/>
        <v>157238</v>
      </c>
      <c r="J92" s="48">
        <f t="shared" si="16"/>
        <v>154175</v>
      </c>
      <c r="K92" s="46">
        <f t="shared" si="16"/>
        <v>182951</v>
      </c>
      <c r="L92" s="46">
        <f t="shared" si="16"/>
        <v>191639.05499999999</v>
      </c>
      <c r="M92" s="46">
        <f t="shared" si="16"/>
        <v>189509.262265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175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5" t="s">
        <v>136</v>
      </c>
      <c r="C4" s="33">
        <v>104878.38153999993</v>
      </c>
      <c r="D4" s="33">
        <v>137809.49381999997</v>
      </c>
      <c r="E4" s="33">
        <v>141382</v>
      </c>
      <c r="F4" s="27">
        <v>154876</v>
      </c>
      <c r="G4" s="28">
        <v>160472</v>
      </c>
      <c r="H4" s="29">
        <v>162984</v>
      </c>
      <c r="I4" s="33">
        <v>174775</v>
      </c>
      <c r="J4" s="33">
        <v>187597.8</v>
      </c>
      <c r="K4" s="33">
        <v>204298.60739999998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143</v>
      </c>
      <c r="C5" s="33">
        <v>356536.29874999996</v>
      </c>
      <c r="D5" s="33">
        <v>386550.65016999992</v>
      </c>
      <c r="E5" s="33">
        <v>348016</v>
      </c>
      <c r="F5" s="32">
        <v>348662</v>
      </c>
      <c r="G5" s="33">
        <v>382095</v>
      </c>
      <c r="H5" s="34">
        <v>385653</v>
      </c>
      <c r="I5" s="33">
        <v>446391</v>
      </c>
      <c r="J5" s="33">
        <v>450782</v>
      </c>
      <c r="K5" s="33">
        <v>448263.96873000002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144</v>
      </c>
      <c r="C6" s="33">
        <v>93464</v>
      </c>
      <c r="D6" s="33">
        <v>137817</v>
      </c>
      <c r="E6" s="33">
        <v>188768</v>
      </c>
      <c r="F6" s="32">
        <v>274660</v>
      </c>
      <c r="G6" s="33">
        <v>260055</v>
      </c>
      <c r="H6" s="34">
        <v>259529</v>
      </c>
      <c r="I6" s="33">
        <v>304541</v>
      </c>
      <c r="J6" s="33">
        <v>376349</v>
      </c>
      <c r="K6" s="33">
        <v>446087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145</v>
      </c>
      <c r="C7" s="33">
        <v>83499.898639999999</v>
      </c>
      <c r="D7" s="33">
        <v>109634.4317</v>
      </c>
      <c r="E7" s="33">
        <v>131132</v>
      </c>
      <c r="F7" s="32">
        <v>163269</v>
      </c>
      <c r="G7" s="33">
        <v>157238</v>
      </c>
      <c r="H7" s="34">
        <v>154175</v>
      </c>
      <c r="I7" s="33">
        <v>182951</v>
      </c>
      <c r="J7" s="33">
        <v>191639.05499999999</v>
      </c>
      <c r="K7" s="33">
        <v>189509.262265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146</v>
      </c>
      <c r="C8" s="33">
        <v>101724</v>
      </c>
      <c r="D8" s="33">
        <v>105372</v>
      </c>
      <c r="E8" s="33">
        <v>105549</v>
      </c>
      <c r="F8" s="32">
        <v>132020</v>
      </c>
      <c r="G8" s="33">
        <v>97601</v>
      </c>
      <c r="H8" s="34">
        <v>96031</v>
      </c>
      <c r="I8" s="33">
        <v>133762</v>
      </c>
      <c r="J8" s="33">
        <v>136878.5</v>
      </c>
      <c r="K8" s="33">
        <v>142932.66250000001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150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137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138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139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140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142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740102.57892999984</v>
      </c>
      <c r="D19" s="46">
        <f t="shared" ref="D19:K19" si="1">SUM(D4:D18)</f>
        <v>877183.57568999985</v>
      </c>
      <c r="E19" s="46">
        <f t="shared" si="1"/>
        <v>914847</v>
      </c>
      <c r="F19" s="47">
        <f t="shared" si="1"/>
        <v>1073487</v>
      </c>
      <c r="G19" s="46">
        <f t="shared" si="1"/>
        <v>1057461</v>
      </c>
      <c r="H19" s="48">
        <f t="shared" si="1"/>
        <v>1058372</v>
      </c>
      <c r="I19" s="46">
        <f t="shared" si="1"/>
        <v>1242420</v>
      </c>
      <c r="J19" s="46">
        <f t="shared" si="1"/>
        <v>1343246.355</v>
      </c>
      <c r="K19" s="46">
        <f t="shared" si="1"/>
        <v>1431091.5008950001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130</v>
      </c>
      <c r="G3" s="17" t="s">
        <v>131</v>
      </c>
      <c r="H3" s="173" t="s">
        <v>132</v>
      </c>
      <c r="I3" s="174"/>
      <c r="J3" s="175"/>
      <c r="K3" s="17" t="s">
        <v>133</v>
      </c>
      <c r="L3" s="17" t="s">
        <v>134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66232</v>
      </c>
      <c r="F4" s="72">
        <f t="shared" ref="F4:M4" si="0">F5+F8+F47</f>
        <v>78554</v>
      </c>
      <c r="G4" s="72">
        <f t="shared" si="0"/>
        <v>74063</v>
      </c>
      <c r="H4" s="73">
        <f t="shared" si="0"/>
        <v>81222</v>
      </c>
      <c r="I4" s="72">
        <f t="shared" si="0"/>
        <v>92120</v>
      </c>
      <c r="J4" s="74">
        <f t="shared" si="0"/>
        <v>92090</v>
      </c>
      <c r="K4" s="72">
        <f t="shared" si="0"/>
        <v>122981</v>
      </c>
      <c r="L4" s="72">
        <f t="shared" si="0"/>
        <v>126058.5</v>
      </c>
      <c r="M4" s="72">
        <f t="shared" si="0"/>
        <v>132069.66250000001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50286</v>
      </c>
      <c r="F5" s="100">
        <f t="shared" ref="F5:M5" si="1">SUM(F6:F7)</f>
        <v>47884</v>
      </c>
      <c r="G5" s="100">
        <f t="shared" si="1"/>
        <v>60696</v>
      </c>
      <c r="H5" s="101">
        <f t="shared" si="1"/>
        <v>66212</v>
      </c>
      <c r="I5" s="100">
        <f t="shared" si="1"/>
        <v>65334</v>
      </c>
      <c r="J5" s="102">
        <f t="shared" si="1"/>
        <v>65334</v>
      </c>
      <c r="K5" s="100">
        <f t="shared" si="1"/>
        <v>83408</v>
      </c>
      <c r="L5" s="100">
        <f t="shared" si="1"/>
        <v>83601.5</v>
      </c>
      <c r="M5" s="100">
        <f t="shared" si="1"/>
        <v>87741.087500000009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44071</v>
      </c>
      <c r="F6" s="79">
        <v>40698</v>
      </c>
      <c r="G6" s="79">
        <v>51955</v>
      </c>
      <c r="H6" s="80">
        <v>56347</v>
      </c>
      <c r="I6" s="79">
        <v>55469</v>
      </c>
      <c r="J6" s="81">
        <v>55469</v>
      </c>
      <c r="K6" s="79">
        <v>70846</v>
      </c>
      <c r="L6" s="79">
        <v>71409</v>
      </c>
      <c r="M6" s="79">
        <v>76087.585000000006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6215</v>
      </c>
      <c r="F7" s="93">
        <v>7186</v>
      </c>
      <c r="G7" s="93">
        <v>8741</v>
      </c>
      <c r="H7" s="94">
        <v>9865</v>
      </c>
      <c r="I7" s="93">
        <v>9865</v>
      </c>
      <c r="J7" s="95">
        <v>9865</v>
      </c>
      <c r="K7" s="93">
        <v>12562</v>
      </c>
      <c r="L7" s="93">
        <v>12192.5</v>
      </c>
      <c r="M7" s="93">
        <v>11653.502500000001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15946</v>
      </c>
      <c r="F8" s="100">
        <f t="shared" ref="F8:M8" si="2">SUM(F9:F46)</f>
        <v>30670</v>
      </c>
      <c r="G8" s="100">
        <f t="shared" si="2"/>
        <v>13367</v>
      </c>
      <c r="H8" s="101">
        <f t="shared" si="2"/>
        <v>15010</v>
      </c>
      <c r="I8" s="100">
        <f t="shared" si="2"/>
        <v>26786</v>
      </c>
      <c r="J8" s="102">
        <f t="shared" si="2"/>
        <v>26756</v>
      </c>
      <c r="K8" s="100">
        <f t="shared" si="2"/>
        <v>39573</v>
      </c>
      <c r="L8" s="100">
        <f t="shared" si="2"/>
        <v>42457</v>
      </c>
      <c r="M8" s="100">
        <f t="shared" si="2"/>
        <v>44328.575000000004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24</v>
      </c>
      <c r="G9" s="79">
        <v>37</v>
      </c>
      <c r="H9" s="80">
        <v>18</v>
      </c>
      <c r="I9" s="79">
        <v>-182</v>
      </c>
      <c r="J9" s="81">
        <v>18</v>
      </c>
      <c r="K9" s="79">
        <v>90</v>
      </c>
      <c r="L9" s="79">
        <v>-4.75</v>
      </c>
      <c r="M9" s="79">
        <v>-4.8212499999999991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105</v>
      </c>
      <c r="F10" s="86">
        <v>190</v>
      </c>
      <c r="G10" s="86">
        <v>170</v>
      </c>
      <c r="H10" s="87">
        <v>413</v>
      </c>
      <c r="I10" s="86">
        <v>543</v>
      </c>
      <c r="J10" s="88">
        <v>593</v>
      </c>
      <c r="K10" s="86">
        <v>717</v>
      </c>
      <c r="L10" s="86">
        <v>641.75</v>
      </c>
      <c r="M10" s="86">
        <v>675.53625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42</v>
      </c>
      <c r="F11" s="86">
        <v>36</v>
      </c>
      <c r="G11" s="86">
        <v>0</v>
      </c>
      <c r="H11" s="87">
        <v>307</v>
      </c>
      <c r="I11" s="86">
        <v>331</v>
      </c>
      <c r="J11" s="88">
        <v>487</v>
      </c>
      <c r="K11" s="86">
        <v>467</v>
      </c>
      <c r="L11" s="86">
        <v>186.95</v>
      </c>
      <c r="M11" s="86">
        <v>196.70724999999999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1029</v>
      </c>
      <c r="J13" s="88">
        <v>0</v>
      </c>
      <c r="K13" s="86">
        <v>0</v>
      </c>
      <c r="L13" s="86">
        <v>0</v>
      </c>
      <c r="M13" s="86">
        <v>105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2066</v>
      </c>
      <c r="F14" s="86">
        <v>2777</v>
      </c>
      <c r="G14" s="86">
        <v>1338</v>
      </c>
      <c r="H14" s="87">
        <v>1923</v>
      </c>
      <c r="I14" s="86">
        <v>2632</v>
      </c>
      <c r="J14" s="88">
        <v>2686</v>
      </c>
      <c r="K14" s="86">
        <v>1657</v>
      </c>
      <c r="L14" s="86">
        <v>1679</v>
      </c>
      <c r="M14" s="86">
        <v>1769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734</v>
      </c>
      <c r="F15" s="86">
        <v>1497</v>
      </c>
      <c r="G15" s="86">
        <v>1106</v>
      </c>
      <c r="H15" s="87">
        <v>564</v>
      </c>
      <c r="I15" s="86">
        <v>355</v>
      </c>
      <c r="J15" s="88">
        <v>355</v>
      </c>
      <c r="K15" s="86">
        <v>590</v>
      </c>
      <c r="L15" s="86">
        <v>601</v>
      </c>
      <c r="M15" s="86">
        <v>633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51</v>
      </c>
      <c r="H16" s="87">
        <v>71</v>
      </c>
      <c r="I16" s="86">
        <v>-314</v>
      </c>
      <c r="J16" s="88">
        <v>31</v>
      </c>
      <c r="K16" s="86">
        <v>152</v>
      </c>
      <c r="L16" s="86">
        <v>224</v>
      </c>
      <c r="M16" s="86">
        <v>236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903</v>
      </c>
      <c r="F17" s="86">
        <v>0</v>
      </c>
      <c r="G17" s="86">
        <v>6</v>
      </c>
      <c r="H17" s="87">
        <v>2046</v>
      </c>
      <c r="I17" s="86">
        <v>1176</v>
      </c>
      <c r="J17" s="88">
        <v>701</v>
      </c>
      <c r="K17" s="86">
        <v>3940</v>
      </c>
      <c r="L17" s="86">
        <v>2583.25</v>
      </c>
      <c r="M17" s="86">
        <v>2719.8937500000002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428</v>
      </c>
      <c r="F22" s="86">
        <v>500</v>
      </c>
      <c r="G22" s="86">
        <v>426</v>
      </c>
      <c r="H22" s="87">
        <v>473</v>
      </c>
      <c r="I22" s="86">
        <v>538</v>
      </c>
      <c r="J22" s="88">
        <v>540</v>
      </c>
      <c r="K22" s="86">
        <v>497</v>
      </c>
      <c r="L22" s="86">
        <v>198</v>
      </c>
      <c r="M22" s="86">
        <v>208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150</v>
      </c>
      <c r="L23" s="86">
        <v>159.75</v>
      </c>
      <c r="M23" s="86">
        <v>168.53625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24</v>
      </c>
      <c r="F24" s="86">
        <v>3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4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15</v>
      </c>
      <c r="F29" s="86">
        <v>5</v>
      </c>
      <c r="G29" s="86">
        <v>5</v>
      </c>
      <c r="H29" s="87">
        <v>0</v>
      </c>
      <c r="I29" s="86">
        <v>15</v>
      </c>
      <c r="J29" s="88">
        <v>21</v>
      </c>
      <c r="K29" s="86">
        <v>6</v>
      </c>
      <c r="L29" s="86">
        <v>6</v>
      </c>
      <c r="M29" s="86">
        <v>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9</v>
      </c>
      <c r="G32" s="86">
        <v>0</v>
      </c>
      <c r="H32" s="87">
        <v>0</v>
      </c>
      <c r="I32" s="86">
        <v>0</v>
      </c>
      <c r="J32" s="88">
        <v>11</v>
      </c>
      <c r="K32" s="86">
        <v>120</v>
      </c>
      <c r="L32" s="86">
        <v>127.8</v>
      </c>
      <c r="M32" s="86">
        <v>134.82900000000001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30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62</v>
      </c>
      <c r="F37" s="86">
        <v>121</v>
      </c>
      <c r="G37" s="86">
        <v>15</v>
      </c>
      <c r="H37" s="87">
        <v>146</v>
      </c>
      <c r="I37" s="86">
        <v>955</v>
      </c>
      <c r="J37" s="88">
        <v>86</v>
      </c>
      <c r="K37" s="86">
        <v>400</v>
      </c>
      <c r="L37" s="86">
        <v>459</v>
      </c>
      <c r="M37" s="86">
        <v>484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1016</v>
      </c>
      <c r="F38" s="86">
        <v>903</v>
      </c>
      <c r="G38" s="86">
        <v>494</v>
      </c>
      <c r="H38" s="87">
        <v>819</v>
      </c>
      <c r="I38" s="86">
        <v>1771</v>
      </c>
      <c r="J38" s="88">
        <v>2242</v>
      </c>
      <c r="K38" s="86">
        <v>1940</v>
      </c>
      <c r="L38" s="86">
        <v>1641.25</v>
      </c>
      <c r="M38" s="86">
        <v>1729.17875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418</v>
      </c>
      <c r="F39" s="86">
        <v>2368</v>
      </c>
      <c r="G39" s="86">
        <v>0</v>
      </c>
      <c r="H39" s="87">
        <v>111</v>
      </c>
      <c r="I39" s="86">
        <v>111</v>
      </c>
      <c r="J39" s="88">
        <v>111</v>
      </c>
      <c r="K39" s="86">
        <v>117</v>
      </c>
      <c r="L39" s="86">
        <v>482</v>
      </c>
      <c r="M39" s="86">
        <v>129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118</v>
      </c>
      <c r="F40" s="86">
        <v>1739</v>
      </c>
      <c r="G40" s="86">
        <v>197</v>
      </c>
      <c r="H40" s="87">
        <v>97</v>
      </c>
      <c r="I40" s="86">
        <v>846</v>
      </c>
      <c r="J40" s="88">
        <v>152</v>
      </c>
      <c r="K40" s="86">
        <v>117</v>
      </c>
      <c r="L40" s="86">
        <v>285</v>
      </c>
      <c r="M40" s="86">
        <v>300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870</v>
      </c>
      <c r="F41" s="86">
        <v>443</v>
      </c>
      <c r="G41" s="86">
        <v>263</v>
      </c>
      <c r="H41" s="87">
        <v>714</v>
      </c>
      <c r="I41" s="86">
        <v>6547</v>
      </c>
      <c r="J41" s="88">
        <v>1370</v>
      </c>
      <c r="K41" s="86">
        <v>1300</v>
      </c>
      <c r="L41" s="86">
        <v>1252.5</v>
      </c>
      <c r="M41" s="86">
        <v>1318.3575000000001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8733</v>
      </c>
      <c r="F42" s="86">
        <v>7513</v>
      </c>
      <c r="G42" s="86">
        <v>5399</v>
      </c>
      <c r="H42" s="87">
        <v>4272</v>
      </c>
      <c r="I42" s="86">
        <v>4472</v>
      </c>
      <c r="J42" s="88">
        <v>11464</v>
      </c>
      <c r="K42" s="86">
        <v>6068</v>
      </c>
      <c r="L42" s="86">
        <v>6939.25</v>
      </c>
      <c r="M42" s="86">
        <v>6373.17875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5591</v>
      </c>
      <c r="G43" s="86">
        <v>2267</v>
      </c>
      <c r="H43" s="87">
        <v>0</v>
      </c>
      <c r="I43" s="86">
        <v>4015</v>
      </c>
      <c r="J43" s="88">
        <v>4015</v>
      </c>
      <c r="K43" s="86">
        <v>19247</v>
      </c>
      <c r="L43" s="86">
        <v>22633</v>
      </c>
      <c r="M43" s="86">
        <v>24660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145</v>
      </c>
      <c r="F44" s="86">
        <v>6413</v>
      </c>
      <c r="G44" s="86">
        <v>1056</v>
      </c>
      <c r="H44" s="87">
        <v>1609</v>
      </c>
      <c r="I44" s="86">
        <v>520</v>
      </c>
      <c r="J44" s="88">
        <v>520</v>
      </c>
      <c r="K44" s="86">
        <v>790</v>
      </c>
      <c r="L44" s="86">
        <v>1047</v>
      </c>
      <c r="M44" s="86">
        <v>1102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262</v>
      </c>
      <c r="F45" s="86">
        <v>538</v>
      </c>
      <c r="G45" s="86">
        <v>537</v>
      </c>
      <c r="H45" s="87">
        <v>1427</v>
      </c>
      <c r="I45" s="86">
        <v>1392</v>
      </c>
      <c r="J45" s="88">
        <v>1353</v>
      </c>
      <c r="K45" s="86">
        <v>1208</v>
      </c>
      <c r="L45" s="86">
        <v>1315.25</v>
      </c>
      <c r="M45" s="86">
        <v>1385.17875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34962</v>
      </c>
      <c r="F51" s="72">
        <f t="shared" ref="F51:M51" si="4">F52+F59+F62+F63+F64+F72+F73</f>
        <v>26680</v>
      </c>
      <c r="G51" s="72">
        <f t="shared" si="4"/>
        <v>31181</v>
      </c>
      <c r="H51" s="73">
        <f t="shared" si="4"/>
        <v>50064</v>
      </c>
      <c r="I51" s="72">
        <f t="shared" si="4"/>
        <v>4747</v>
      </c>
      <c r="J51" s="74">
        <f t="shared" si="4"/>
        <v>3207</v>
      </c>
      <c r="K51" s="72">
        <f t="shared" si="4"/>
        <v>10000</v>
      </c>
      <c r="L51" s="72">
        <f t="shared" si="4"/>
        <v>10000</v>
      </c>
      <c r="M51" s="72">
        <f t="shared" si="4"/>
        <v>10000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34962</v>
      </c>
      <c r="F72" s="86">
        <v>26680</v>
      </c>
      <c r="G72" s="86">
        <v>31181</v>
      </c>
      <c r="H72" s="87">
        <v>50064</v>
      </c>
      <c r="I72" s="86">
        <v>9747</v>
      </c>
      <c r="J72" s="88">
        <v>3207</v>
      </c>
      <c r="K72" s="86">
        <v>10000</v>
      </c>
      <c r="L72" s="86">
        <v>10000</v>
      </c>
      <c r="M72" s="86">
        <v>10000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-5000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-5000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530</v>
      </c>
      <c r="F77" s="72">
        <f t="shared" ref="F77:M77" si="13">F78+F81+F84+F85+F86+F87+F88</f>
        <v>138</v>
      </c>
      <c r="G77" s="72">
        <f t="shared" si="13"/>
        <v>305</v>
      </c>
      <c r="H77" s="73">
        <f t="shared" si="13"/>
        <v>734</v>
      </c>
      <c r="I77" s="72">
        <f t="shared" si="13"/>
        <v>734</v>
      </c>
      <c r="J77" s="74">
        <f t="shared" si="13"/>
        <v>734</v>
      </c>
      <c r="K77" s="72">
        <f t="shared" si="13"/>
        <v>781</v>
      </c>
      <c r="L77" s="72">
        <f t="shared" si="13"/>
        <v>820</v>
      </c>
      <c r="M77" s="72">
        <f t="shared" si="13"/>
        <v>863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530</v>
      </c>
      <c r="F81" s="86">
        <f t="shared" ref="F81:M81" si="15">SUM(F82:F83)</f>
        <v>138</v>
      </c>
      <c r="G81" s="86">
        <f t="shared" si="15"/>
        <v>305</v>
      </c>
      <c r="H81" s="87">
        <f t="shared" si="15"/>
        <v>734</v>
      </c>
      <c r="I81" s="86">
        <f t="shared" si="15"/>
        <v>734</v>
      </c>
      <c r="J81" s="88">
        <f t="shared" si="15"/>
        <v>734</v>
      </c>
      <c r="K81" s="86">
        <f t="shared" si="15"/>
        <v>781</v>
      </c>
      <c r="L81" s="86">
        <f t="shared" si="15"/>
        <v>820</v>
      </c>
      <c r="M81" s="86">
        <f t="shared" si="15"/>
        <v>863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530</v>
      </c>
      <c r="F83" s="93">
        <v>138</v>
      </c>
      <c r="G83" s="93">
        <v>305</v>
      </c>
      <c r="H83" s="94">
        <v>734</v>
      </c>
      <c r="I83" s="93">
        <v>734</v>
      </c>
      <c r="J83" s="95">
        <v>734</v>
      </c>
      <c r="K83" s="93">
        <v>781</v>
      </c>
      <c r="L83" s="93">
        <v>820</v>
      </c>
      <c r="M83" s="93">
        <v>863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101724</v>
      </c>
      <c r="F92" s="46">
        <f t="shared" ref="F92:M92" si="16">F4+F51+F77+F90</f>
        <v>105372</v>
      </c>
      <c r="G92" s="46">
        <f t="shared" si="16"/>
        <v>105549</v>
      </c>
      <c r="H92" s="47">
        <f t="shared" si="16"/>
        <v>132020</v>
      </c>
      <c r="I92" s="46">
        <f t="shared" si="16"/>
        <v>97601</v>
      </c>
      <c r="J92" s="48">
        <f t="shared" si="16"/>
        <v>96031</v>
      </c>
      <c r="K92" s="46">
        <f t="shared" si="16"/>
        <v>133762</v>
      </c>
      <c r="L92" s="46">
        <f t="shared" si="16"/>
        <v>136878.5</v>
      </c>
      <c r="M92" s="46">
        <f t="shared" si="16"/>
        <v>142932.66250000001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510512.11817999987</v>
      </c>
      <c r="D4" s="20">
        <f t="shared" ref="D4:K4" si="0">SUM(D5:D7)</f>
        <v>638900.23591999989</v>
      </c>
      <c r="E4" s="20">
        <f t="shared" si="0"/>
        <v>669591</v>
      </c>
      <c r="F4" s="21">
        <f t="shared" si="0"/>
        <v>751484</v>
      </c>
      <c r="G4" s="20">
        <f t="shared" si="0"/>
        <v>794601</v>
      </c>
      <c r="H4" s="22">
        <f t="shared" si="0"/>
        <v>796797</v>
      </c>
      <c r="I4" s="20">
        <f t="shared" si="0"/>
        <v>905394</v>
      </c>
      <c r="J4" s="20">
        <f t="shared" si="0"/>
        <v>979034.80499999993</v>
      </c>
      <c r="K4" s="20">
        <f t="shared" si="0"/>
        <v>1056620.8057949999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347392.01527999993</v>
      </c>
      <c r="D5" s="28">
        <v>419042.12276999996</v>
      </c>
      <c r="E5" s="28">
        <v>478369</v>
      </c>
      <c r="F5" s="27">
        <v>530258</v>
      </c>
      <c r="G5" s="28">
        <v>577031</v>
      </c>
      <c r="H5" s="29">
        <v>577031</v>
      </c>
      <c r="I5" s="28">
        <v>648426</v>
      </c>
      <c r="J5" s="28">
        <v>707070.755</v>
      </c>
      <c r="K5" s="29">
        <v>756987.82144500001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163120.10289999994</v>
      </c>
      <c r="D6" s="33">
        <v>219323.11314999996</v>
      </c>
      <c r="E6" s="33">
        <v>191173</v>
      </c>
      <c r="F6" s="32">
        <v>221226</v>
      </c>
      <c r="G6" s="33">
        <v>217570</v>
      </c>
      <c r="H6" s="34">
        <v>219766</v>
      </c>
      <c r="I6" s="33">
        <v>256968</v>
      </c>
      <c r="J6" s="33">
        <v>271964.05</v>
      </c>
      <c r="K6" s="34">
        <v>299632.98434999998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535</v>
      </c>
      <c r="E7" s="36">
        <v>49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198306</v>
      </c>
      <c r="D8" s="20">
        <f t="shared" ref="D8:K8" si="1">SUM(D9:D15)</f>
        <v>197128</v>
      </c>
      <c r="E8" s="20">
        <f t="shared" si="1"/>
        <v>204347</v>
      </c>
      <c r="F8" s="21">
        <f t="shared" si="1"/>
        <v>289662</v>
      </c>
      <c r="G8" s="20">
        <f t="shared" si="1"/>
        <v>230031</v>
      </c>
      <c r="H8" s="22">
        <f t="shared" si="1"/>
        <v>228746</v>
      </c>
      <c r="I8" s="20">
        <f t="shared" si="1"/>
        <v>290470</v>
      </c>
      <c r="J8" s="20">
        <f t="shared" si="1"/>
        <v>318327</v>
      </c>
      <c r="K8" s="20">
        <f t="shared" si="1"/>
        <v>336521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421</v>
      </c>
      <c r="E10" s="33">
        <v>0</v>
      </c>
      <c r="F10" s="32">
        <v>510</v>
      </c>
      <c r="G10" s="33">
        <v>510</v>
      </c>
      <c r="H10" s="34">
        <v>510</v>
      </c>
      <c r="I10" s="33">
        <v>2500</v>
      </c>
      <c r="J10" s="33">
        <v>2645</v>
      </c>
      <c r="K10" s="34">
        <v>2838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197866</v>
      </c>
      <c r="D14" s="33">
        <v>195904</v>
      </c>
      <c r="E14" s="33">
        <v>203465</v>
      </c>
      <c r="F14" s="32">
        <v>288899</v>
      </c>
      <c r="G14" s="33">
        <v>234268</v>
      </c>
      <c r="H14" s="34">
        <v>227727</v>
      </c>
      <c r="I14" s="33">
        <v>286925</v>
      </c>
      <c r="J14" s="33">
        <v>314562</v>
      </c>
      <c r="K14" s="34">
        <v>331600</v>
      </c>
    </row>
    <row r="15" spans="1:27" s="14" customFormat="1" ht="12.75" customHeight="1" x14ac:dyDescent="0.25">
      <c r="A15" s="25"/>
      <c r="B15" s="26" t="s">
        <v>20</v>
      </c>
      <c r="C15" s="35">
        <v>440</v>
      </c>
      <c r="D15" s="36">
        <v>803</v>
      </c>
      <c r="E15" s="36">
        <v>882</v>
      </c>
      <c r="F15" s="35">
        <v>253</v>
      </c>
      <c r="G15" s="36">
        <v>-4747</v>
      </c>
      <c r="H15" s="37">
        <v>509</v>
      </c>
      <c r="I15" s="36">
        <v>1045</v>
      </c>
      <c r="J15" s="36">
        <v>1120</v>
      </c>
      <c r="K15" s="37">
        <v>2083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31284.460749999998</v>
      </c>
      <c r="D16" s="20">
        <f t="shared" ref="D16:K16" si="2">SUM(D17:D23)</f>
        <v>41155.339769999999</v>
      </c>
      <c r="E16" s="20">
        <f t="shared" si="2"/>
        <v>40909</v>
      </c>
      <c r="F16" s="21">
        <f t="shared" si="2"/>
        <v>32341</v>
      </c>
      <c r="G16" s="20">
        <f t="shared" si="2"/>
        <v>32829</v>
      </c>
      <c r="H16" s="22">
        <f t="shared" si="2"/>
        <v>32829</v>
      </c>
      <c r="I16" s="20">
        <f t="shared" si="2"/>
        <v>46556</v>
      </c>
      <c r="J16" s="20">
        <f t="shared" si="2"/>
        <v>45884.55</v>
      </c>
      <c r="K16" s="20">
        <f t="shared" si="2"/>
        <v>37949.695099999997</v>
      </c>
    </row>
    <row r="17" spans="1:11" s="14" customFormat="1" ht="12.75" customHeight="1" x14ac:dyDescent="0.25">
      <c r="A17" s="25"/>
      <c r="B17" s="26" t="s">
        <v>22</v>
      </c>
      <c r="C17" s="27">
        <v>25561.005239999999</v>
      </c>
      <c r="D17" s="28">
        <v>34109.160029999999</v>
      </c>
      <c r="E17" s="28">
        <v>28602</v>
      </c>
      <c r="F17" s="27">
        <v>27167</v>
      </c>
      <c r="G17" s="28">
        <v>22320</v>
      </c>
      <c r="H17" s="29">
        <v>22320</v>
      </c>
      <c r="I17" s="28">
        <v>41066</v>
      </c>
      <c r="J17" s="28">
        <v>40490</v>
      </c>
      <c r="K17" s="29">
        <v>31066</v>
      </c>
    </row>
    <row r="18" spans="1:11" s="14" customFormat="1" ht="12.75" customHeight="1" x14ac:dyDescent="0.25">
      <c r="A18" s="25"/>
      <c r="B18" s="26" t="s">
        <v>23</v>
      </c>
      <c r="C18" s="32">
        <v>5723.4555099999998</v>
      </c>
      <c r="D18" s="33">
        <v>7046.1797399999996</v>
      </c>
      <c r="E18" s="33">
        <v>7477</v>
      </c>
      <c r="F18" s="32">
        <v>5174</v>
      </c>
      <c r="G18" s="33">
        <v>10509</v>
      </c>
      <c r="H18" s="34">
        <v>10509</v>
      </c>
      <c r="I18" s="33">
        <v>5490</v>
      </c>
      <c r="J18" s="33">
        <v>5394.55</v>
      </c>
      <c r="K18" s="34">
        <v>6883.6950999999999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4830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740102.57892999984</v>
      </c>
      <c r="D26" s="46">
        <f t="shared" ref="D26:K26" si="3">+D4+D8+D16+D24</f>
        <v>877183.57568999985</v>
      </c>
      <c r="E26" s="46">
        <f t="shared" si="3"/>
        <v>914847</v>
      </c>
      <c r="F26" s="47">
        <f t="shared" si="3"/>
        <v>1073487</v>
      </c>
      <c r="G26" s="46">
        <f t="shared" si="3"/>
        <v>1057461</v>
      </c>
      <c r="H26" s="48">
        <f t="shared" si="3"/>
        <v>1058372</v>
      </c>
      <c r="I26" s="46">
        <f t="shared" si="3"/>
        <v>1242420</v>
      </c>
      <c r="J26" s="46">
        <f t="shared" si="3"/>
        <v>1343246.355</v>
      </c>
      <c r="K26" s="46">
        <f t="shared" si="3"/>
        <v>1431091.5008949998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0</v>
      </c>
      <c r="D4" s="33">
        <v>6909.4938200000015</v>
      </c>
      <c r="E4" s="33">
        <v>6633</v>
      </c>
      <c r="F4" s="27">
        <v>8529</v>
      </c>
      <c r="G4" s="28">
        <v>9029</v>
      </c>
      <c r="H4" s="29">
        <v>9029</v>
      </c>
      <c r="I4" s="33">
        <v>9355</v>
      </c>
      <c r="J4" s="33">
        <v>9712</v>
      </c>
      <c r="K4" s="33">
        <v>10226.735999999999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59162</v>
      </c>
      <c r="D5" s="33">
        <v>90484</v>
      </c>
      <c r="E5" s="33">
        <v>97169</v>
      </c>
      <c r="F5" s="32">
        <v>101814</v>
      </c>
      <c r="G5" s="33">
        <v>106910</v>
      </c>
      <c r="H5" s="34">
        <v>109422</v>
      </c>
      <c r="I5" s="33">
        <v>114764</v>
      </c>
      <c r="J5" s="33">
        <v>123092</v>
      </c>
      <c r="K5" s="33">
        <v>135474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153</v>
      </c>
      <c r="C6" s="33">
        <v>45716.381539999929</v>
      </c>
      <c r="D6" s="33">
        <v>40416</v>
      </c>
      <c r="E6" s="33">
        <v>37580</v>
      </c>
      <c r="F6" s="32">
        <v>44533</v>
      </c>
      <c r="G6" s="33">
        <v>44533</v>
      </c>
      <c r="H6" s="34">
        <v>44533</v>
      </c>
      <c r="I6" s="33">
        <v>50656</v>
      </c>
      <c r="J6" s="33">
        <v>54793.8</v>
      </c>
      <c r="K6" s="33">
        <v>58597.871399999996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104878.38153999993</v>
      </c>
      <c r="D19" s="46">
        <f t="shared" ref="D19:K19" si="1">SUM(D4:D18)</f>
        <v>137809.49382</v>
      </c>
      <c r="E19" s="46">
        <f t="shared" si="1"/>
        <v>141382</v>
      </c>
      <c r="F19" s="47">
        <f t="shared" si="1"/>
        <v>154876</v>
      </c>
      <c r="G19" s="46">
        <f t="shared" si="1"/>
        <v>160472</v>
      </c>
      <c r="H19" s="48">
        <f t="shared" si="1"/>
        <v>162984</v>
      </c>
      <c r="I19" s="46">
        <f t="shared" si="1"/>
        <v>174775</v>
      </c>
      <c r="J19" s="46">
        <f t="shared" si="1"/>
        <v>187597.8</v>
      </c>
      <c r="K19" s="46">
        <f t="shared" si="1"/>
        <v>204298.60740000001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103836.49860999992</v>
      </c>
      <c r="D4" s="20">
        <f t="shared" ref="D4:K4" si="0">SUM(D5:D7)</f>
        <v>136202.47652999999</v>
      </c>
      <c r="E4" s="20">
        <f t="shared" si="0"/>
        <v>137570</v>
      </c>
      <c r="F4" s="21">
        <f t="shared" si="0"/>
        <v>153415</v>
      </c>
      <c r="G4" s="20">
        <f t="shared" si="0"/>
        <v>157415</v>
      </c>
      <c r="H4" s="22">
        <f t="shared" si="0"/>
        <v>159671</v>
      </c>
      <c r="I4" s="20">
        <f t="shared" si="0"/>
        <v>170491</v>
      </c>
      <c r="J4" s="20">
        <f t="shared" si="0"/>
        <v>183056.25</v>
      </c>
      <c r="K4" s="20">
        <f t="shared" si="0"/>
        <v>198559.94124999997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72464.432000000001</v>
      </c>
      <c r="D5" s="28">
        <v>82588.631629999989</v>
      </c>
      <c r="E5" s="28">
        <v>91216</v>
      </c>
      <c r="F5" s="27">
        <v>99673</v>
      </c>
      <c r="G5" s="28">
        <v>103673</v>
      </c>
      <c r="H5" s="29">
        <v>103673</v>
      </c>
      <c r="I5" s="28">
        <v>112602</v>
      </c>
      <c r="J5" s="28">
        <v>121779.95000000001</v>
      </c>
      <c r="K5" s="29">
        <v>133141.33834999998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31372.066609999925</v>
      </c>
      <c r="D6" s="33">
        <v>53078.844899999989</v>
      </c>
      <c r="E6" s="33">
        <v>46305</v>
      </c>
      <c r="F6" s="32">
        <v>53742</v>
      </c>
      <c r="G6" s="33">
        <v>53742</v>
      </c>
      <c r="H6" s="34">
        <v>55998</v>
      </c>
      <c r="I6" s="33">
        <v>57889</v>
      </c>
      <c r="J6" s="33">
        <v>61276.299999999996</v>
      </c>
      <c r="K6" s="34">
        <v>65418.602899999991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535</v>
      </c>
      <c r="E7" s="36">
        <v>49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440</v>
      </c>
      <c r="D8" s="20">
        <f t="shared" ref="D8:K8" si="1">SUM(D9:D15)</f>
        <v>1224</v>
      </c>
      <c r="E8" s="20">
        <f t="shared" si="1"/>
        <v>1506</v>
      </c>
      <c r="F8" s="21">
        <f t="shared" si="1"/>
        <v>763</v>
      </c>
      <c r="G8" s="20">
        <f t="shared" si="1"/>
        <v>763</v>
      </c>
      <c r="H8" s="22">
        <f t="shared" si="1"/>
        <v>1019</v>
      </c>
      <c r="I8" s="20">
        <f t="shared" si="1"/>
        <v>3545</v>
      </c>
      <c r="J8" s="20">
        <f t="shared" si="1"/>
        <v>3765</v>
      </c>
      <c r="K8" s="20">
        <f t="shared" si="1"/>
        <v>4921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421</v>
      </c>
      <c r="E10" s="33">
        <v>0</v>
      </c>
      <c r="F10" s="32">
        <v>510</v>
      </c>
      <c r="G10" s="33">
        <v>510</v>
      </c>
      <c r="H10" s="34">
        <v>510</v>
      </c>
      <c r="I10" s="33">
        <v>2500</v>
      </c>
      <c r="J10" s="33">
        <v>2645</v>
      </c>
      <c r="K10" s="34">
        <v>2838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624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440</v>
      </c>
      <c r="D15" s="36">
        <v>803</v>
      </c>
      <c r="E15" s="36">
        <v>882</v>
      </c>
      <c r="F15" s="35">
        <v>253</v>
      </c>
      <c r="G15" s="36">
        <v>253</v>
      </c>
      <c r="H15" s="37">
        <v>509</v>
      </c>
      <c r="I15" s="36">
        <v>1045</v>
      </c>
      <c r="J15" s="36">
        <v>1120</v>
      </c>
      <c r="K15" s="37">
        <v>2083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601.88292999999999</v>
      </c>
      <c r="D16" s="20">
        <f t="shared" ref="D16:K16" si="2">SUM(D17:D23)</f>
        <v>383.01729</v>
      </c>
      <c r="E16" s="20">
        <f t="shared" si="2"/>
        <v>2306</v>
      </c>
      <c r="F16" s="21">
        <f t="shared" si="2"/>
        <v>698</v>
      </c>
      <c r="G16" s="20">
        <f t="shared" si="2"/>
        <v>2294</v>
      </c>
      <c r="H16" s="22">
        <f t="shared" si="2"/>
        <v>2294</v>
      </c>
      <c r="I16" s="20">
        <f t="shared" si="2"/>
        <v>739</v>
      </c>
      <c r="J16" s="20">
        <f t="shared" si="2"/>
        <v>776.55</v>
      </c>
      <c r="K16" s="20">
        <f t="shared" si="2"/>
        <v>817.66615000000002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601.88292999999999</v>
      </c>
      <c r="D18" s="33">
        <v>383.01729</v>
      </c>
      <c r="E18" s="33">
        <v>2306</v>
      </c>
      <c r="F18" s="32">
        <v>698</v>
      </c>
      <c r="G18" s="33">
        <v>2294</v>
      </c>
      <c r="H18" s="34">
        <v>2294</v>
      </c>
      <c r="I18" s="33">
        <v>739</v>
      </c>
      <c r="J18" s="33">
        <v>776.55</v>
      </c>
      <c r="K18" s="34">
        <v>817.66615000000002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104878.38153999993</v>
      </c>
      <c r="D26" s="46">
        <f t="shared" ref="D26:K26" si="3">+D4+D8+D16+D24</f>
        <v>137809.49381999997</v>
      </c>
      <c r="E26" s="46">
        <f t="shared" si="3"/>
        <v>141382</v>
      </c>
      <c r="F26" s="47">
        <f t="shared" si="3"/>
        <v>154876</v>
      </c>
      <c r="G26" s="46">
        <f t="shared" si="3"/>
        <v>160472</v>
      </c>
      <c r="H26" s="48">
        <f t="shared" si="3"/>
        <v>162984</v>
      </c>
      <c r="I26" s="46">
        <f t="shared" si="3"/>
        <v>174775</v>
      </c>
      <c r="J26" s="46">
        <f t="shared" si="3"/>
        <v>187597.8</v>
      </c>
      <c r="K26" s="46">
        <f t="shared" si="3"/>
        <v>204298.60739999998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237106</v>
      </c>
      <c r="D4" s="33">
        <v>222037.98424000011</v>
      </c>
      <c r="E4" s="33">
        <v>140771</v>
      </c>
      <c r="F4" s="27">
        <v>148255</v>
      </c>
      <c r="G4" s="28">
        <v>139852</v>
      </c>
      <c r="H4" s="29">
        <v>140614</v>
      </c>
      <c r="I4" s="33">
        <v>166351</v>
      </c>
      <c r="J4" s="33">
        <v>206496</v>
      </c>
      <c r="K4" s="33">
        <v>212370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48343.007189999982</v>
      </c>
      <c r="D5" s="33">
        <v>63059</v>
      </c>
      <c r="E5" s="33">
        <v>73498</v>
      </c>
      <c r="F5" s="32">
        <v>84817</v>
      </c>
      <c r="G5" s="33">
        <v>93736</v>
      </c>
      <c r="H5" s="34">
        <v>96532</v>
      </c>
      <c r="I5" s="33">
        <v>122238</v>
      </c>
      <c r="J5" s="33">
        <v>124481</v>
      </c>
      <c r="K5" s="33">
        <v>109846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156</v>
      </c>
      <c r="C6" s="33">
        <v>21191</v>
      </c>
      <c r="D6" s="33">
        <v>36933</v>
      </c>
      <c r="E6" s="33">
        <v>58970</v>
      </c>
      <c r="F6" s="32">
        <v>39389</v>
      </c>
      <c r="G6" s="33">
        <v>51277</v>
      </c>
      <c r="H6" s="34">
        <v>51277</v>
      </c>
      <c r="I6" s="33">
        <v>41400</v>
      </c>
      <c r="J6" s="33">
        <v>42641</v>
      </c>
      <c r="K6" s="33">
        <v>44901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43409.291560000005</v>
      </c>
      <c r="D7" s="33">
        <v>61032.665929999996</v>
      </c>
      <c r="E7" s="33">
        <v>70850</v>
      </c>
      <c r="F7" s="32">
        <v>67624</v>
      </c>
      <c r="G7" s="33">
        <v>71434</v>
      </c>
      <c r="H7" s="34">
        <v>71434</v>
      </c>
      <c r="I7" s="33">
        <v>68243</v>
      </c>
      <c r="J7" s="33">
        <v>65134</v>
      </c>
      <c r="K7" s="33">
        <v>68586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158</v>
      </c>
      <c r="C8" s="33">
        <v>6487</v>
      </c>
      <c r="D8" s="33">
        <v>3488</v>
      </c>
      <c r="E8" s="33">
        <v>3927</v>
      </c>
      <c r="F8" s="32">
        <v>8577</v>
      </c>
      <c r="G8" s="33">
        <v>25796</v>
      </c>
      <c r="H8" s="34">
        <v>25796</v>
      </c>
      <c r="I8" s="33">
        <v>48159</v>
      </c>
      <c r="J8" s="33">
        <v>12030</v>
      </c>
      <c r="K8" s="33">
        <v>12560.968729999999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356536.29874999996</v>
      </c>
      <c r="D19" s="46">
        <f t="shared" ref="D19:K19" si="1">SUM(D4:D18)</f>
        <v>386550.65017000015</v>
      </c>
      <c r="E19" s="46">
        <f t="shared" si="1"/>
        <v>348016</v>
      </c>
      <c r="F19" s="47">
        <f t="shared" si="1"/>
        <v>348662</v>
      </c>
      <c r="G19" s="46">
        <f t="shared" si="1"/>
        <v>382095</v>
      </c>
      <c r="H19" s="48">
        <f t="shared" si="1"/>
        <v>385653</v>
      </c>
      <c r="I19" s="46">
        <f t="shared" si="1"/>
        <v>446391</v>
      </c>
      <c r="J19" s="46">
        <f t="shared" si="1"/>
        <v>450782</v>
      </c>
      <c r="K19" s="46">
        <f t="shared" si="1"/>
        <v>448263.96873000002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274401.44916999998</v>
      </c>
      <c r="D4" s="20">
        <f t="shared" ref="D4:K4" si="0">SUM(D5:D7)</f>
        <v>291184.62921999994</v>
      </c>
      <c r="E4" s="20">
        <f t="shared" si="0"/>
        <v>245800</v>
      </c>
      <c r="F4" s="21">
        <f t="shared" si="0"/>
        <v>248625</v>
      </c>
      <c r="G4" s="20">
        <f t="shared" si="0"/>
        <v>278845</v>
      </c>
      <c r="H4" s="22">
        <f t="shared" si="0"/>
        <v>282435</v>
      </c>
      <c r="I4" s="20">
        <f t="shared" si="0"/>
        <v>310778</v>
      </c>
      <c r="J4" s="20">
        <f t="shared" si="0"/>
        <v>310447</v>
      </c>
      <c r="K4" s="20">
        <f t="shared" si="0"/>
        <v>321721.96873000002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199464.79940999998</v>
      </c>
      <c r="D5" s="28">
        <v>209606.37540999995</v>
      </c>
      <c r="E5" s="28">
        <v>176158</v>
      </c>
      <c r="F5" s="27">
        <v>161624</v>
      </c>
      <c r="G5" s="28">
        <v>208275</v>
      </c>
      <c r="H5" s="29">
        <v>208275</v>
      </c>
      <c r="I5" s="28">
        <v>227549</v>
      </c>
      <c r="J5" s="28">
        <v>222454</v>
      </c>
      <c r="K5" s="29">
        <v>229113.45443000001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74936.649759999986</v>
      </c>
      <c r="D6" s="33">
        <v>81578.253809999995</v>
      </c>
      <c r="E6" s="33">
        <v>69642</v>
      </c>
      <c r="F6" s="32">
        <v>87001</v>
      </c>
      <c r="G6" s="33">
        <v>70570</v>
      </c>
      <c r="H6" s="34">
        <v>74160</v>
      </c>
      <c r="I6" s="33">
        <v>83229</v>
      </c>
      <c r="J6" s="33">
        <v>87993</v>
      </c>
      <c r="K6" s="34">
        <v>92608.514299999995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78185</v>
      </c>
      <c r="D8" s="20">
        <f t="shared" ref="D8:K8" si="1">SUM(D9:D15)</f>
        <v>77075</v>
      </c>
      <c r="E8" s="20">
        <f t="shared" si="1"/>
        <v>75945</v>
      </c>
      <c r="F8" s="21">
        <f t="shared" si="1"/>
        <v>86637</v>
      </c>
      <c r="G8" s="20">
        <f t="shared" si="1"/>
        <v>81449</v>
      </c>
      <c r="H8" s="22">
        <f t="shared" si="1"/>
        <v>81448</v>
      </c>
      <c r="I8" s="20">
        <f t="shared" si="1"/>
        <v>106626</v>
      </c>
      <c r="J8" s="20">
        <f t="shared" si="1"/>
        <v>108458</v>
      </c>
      <c r="K8" s="20">
        <f t="shared" si="1"/>
        <v>115258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78185</v>
      </c>
      <c r="D14" s="33">
        <v>77075</v>
      </c>
      <c r="E14" s="33">
        <v>75945</v>
      </c>
      <c r="F14" s="32">
        <v>86637</v>
      </c>
      <c r="G14" s="33">
        <v>81449</v>
      </c>
      <c r="H14" s="34">
        <v>81448</v>
      </c>
      <c r="I14" s="33">
        <v>106626</v>
      </c>
      <c r="J14" s="33">
        <v>108458</v>
      </c>
      <c r="K14" s="34">
        <v>115258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3949.8495800000001</v>
      </c>
      <c r="D16" s="20">
        <f t="shared" ref="D16:K16" si="2">SUM(D17:D23)</f>
        <v>18291.020949999998</v>
      </c>
      <c r="E16" s="20">
        <f t="shared" si="2"/>
        <v>26271</v>
      </c>
      <c r="F16" s="21">
        <f t="shared" si="2"/>
        <v>13400</v>
      </c>
      <c r="G16" s="20">
        <f t="shared" si="2"/>
        <v>21801</v>
      </c>
      <c r="H16" s="22">
        <f t="shared" si="2"/>
        <v>21770</v>
      </c>
      <c r="I16" s="20">
        <f t="shared" si="2"/>
        <v>28987</v>
      </c>
      <c r="J16" s="20">
        <f t="shared" si="2"/>
        <v>31877</v>
      </c>
      <c r="K16" s="20">
        <f t="shared" si="2"/>
        <v>11284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12229.5175</v>
      </c>
      <c r="E17" s="28">
        <v>23561</v>
      </c>
      <c r="F17" s="27">
        <v>11067</v>
      </c>
      <c r="G17" s="28">
        <v>16179</v>
      </c>
      <c r="H17" s="29">
        <v>16179</v>
      </c>
      <c r="I17" s="28">
        <v>27166</v>
      </c>
      <c r="J17" s="28">
        <v>30490</v>
      </c>
      <c r="K17" s="29">
        <v>9401</v>
      </c>
    </row>
    <row r="18" spans="1:11" s="14" customFormat="1" ht="12.75" customHeight="1" x14ac:dyDescent="0.25">
      <c r="A18" s="25"/>
      <c r="B18" s="26" t="s">
        <v>23</v>
      </c>
      <c r="C18" s="32">
        <v>3949.8495800000001</v>
      </c>
      <c r="D18" s="33">
        <v>6061.5034500000002</v>
      </c>
      <c r="E18" s="33">
        <v>2710</v>
      </c>
      <c r="F18" s="32">
        <v>2333</v>
      </c>
      <c r="G18" s="33">
        <v>5622</v>
      </c>
      <c r="H18" s="34">
        <v>5591</v>
      </c>
      <c r="I18" s="33">
        <v>1821</v>
      </c>
      <c r="J18" s="33">
        <v>1387</v>
      </c>
      <c r="K18" s="34">
        <v>1883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356536.29874999996</v>
      </c>
      <c r="D26" s="46">
        <f t="shared" ref="D26:K26" si="3">+D4+D8+D16+D24</f>
        <v>386550.65016999992</v>
      </c>
      <c r="E26" s="46">
        <f t="shared" si="3"/>
        <v>348016</v>
      </c>
      <c r="F26" s="47">
        <f t="shared" si="3"/>
        <v>348662</v>
      </c>
      <c r="G26" s="46">
        <f t="shared" si="3"/>
        <v>382095</v>
      </c>
      <c r="H26" s="48">
        <f t="shared" si="3"/>
        <v>385653</v>
      </c>
      <c r="I26" s="46">
        <f t="shared" si="3"/>
        <v>446391</v>
      </c>
      <c r="J26" s="46">
        <f t="shared" si="3"/>
        <v>450782</v>
      </c>
      <c r="K26" s="46">
        <f t="shared" si="3"/>
        <v>448263.96873000002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14805</v>
      </c>
      <c r="J4" s="33">
        <v>26085</v>
      </c>
      <c r="K4" s="33">
        <v>29260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1323</v>
      </c>
      <c r="D5" s="33">
        <v>15209</v>
      </c>
      <c r="E5" s="33">
        <v>22293</v>
      </c>
      <c r="F5" s="32">
        <v>20883</v>
      </c>
      <c r="G5" s="33">
        <v>27079</v>
      </c>
      <c r="H5" s="34">
        <v>27079</v>
      </c>
      <c r="I5" s="33">
        <v>24957</v>
      </c>
      <c r="J5" s="33">
        <v>26175</v>
      </c>
      <c r="K5" s="33">
        <v>27562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160</v>
      </c>
      <c r="C6" s="33">
        <v>31528</v>
      </c>
      <c r="D6" s="33">
        <v>55391</v>
      </c>
      <c r="E6" s="33">
        <v>93601</v>
      </c>
      <c r="F6" s="32">
        <v>137322</v>
      </c>
      <c r="G6" s="33">
        <v>123120</v>
      </c>
      <c r="H6" s="34">
        <v>122594</v>
      </c>
      <c r="I6" s="33">
        <v>91063</v>
      </c>
      <c r="J6" s="33">
        <v>119793</v>
      </c>
      <c r="K6" s="33">
        <v>158601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161</v>
      </c>
      <c r="C7" s="33">
        <v>32585</v>
      </c>
      <c r="D7" s="33">
        <v>39784</v>
      </c>
      <c r="E7" s="33">
        <v>72874</v>
      </c>
      <c r="F7" s="32">
        <v>62586</v>
      </c>
      <c r="G7" s="33">
        <v>64354</v>
      </c>
      <c r="H7" s="34">
        <v>64354</v>
      </c>
      <c r="I7" s="33">
        <v>83569</v>
      </c>
      <c r="J7" s="33">
        <v>99557</v>
      </c>
      <c r="K7" s="33">
        <v>106787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162</v>
      </c>
      <c r="C8" s="33">
        <v>28028</v>
      </c>
      <c r="D8" s="33">
        <v>27433</v>
      </c>
      <c r="E8" s="33">
        <v>0</v>
      </c>
      <c r="F8" s="32">
        <v>53869</v>
      </c>
      <c r="G8" s="33">
        <v>45502</v>
      </c>
      <c r="H8" s="34">
        <v>45502</v>
      </c>
      <c r="I8" s="33">
        <v>84675</v>
      </c>
      <c r="J8" s="33">
        <v>98966</v>
      </c>
      <c r="K8" s="33">
        <v>123877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163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5472</v>
      </c>
      <c r="J9" s="33">
        <v>5773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93464</v>
      </c>
      <c r="D19" s="46">
        <f t="shared" ref="D19:K19" si="1">SUM(D4:D18)</f>
        <v>137817</v>
      </c>
      <c r="E19" s="46">
        <f t="shared" si="1"/>
        <v>188768</v>
      </c>
      <c r="F19" s="47">
        <f t="shared" si="1"/>
        <v>274660</v>
      </c>
      <c r="G19" s="46">
        <f t="shared" si="1"/>
        <v>260055</v>
      </c>
      <c r="H19" s="48">
        <f t="shared" si="1"/>
        <v>259529</v>
      </c>
      <c r="I19" s="46">
        <f t="shared" si="1"/>
        <v>304541</v>
      </c>
      <c r="J19" s="46">
        <f t="shared" si="1"/>
        <v>376349</v>
      </c>
      <c r="K19" s="46">
        <f t="shared" si="1"/>
        <v>446087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130</v>
      </c>
      <c r="E3" s="17" t="s">
        <v>131</v>
      </c>
      <c r="F3" s="173" t="s">
        <v>132</v>
      </c>
      <c r="G3" s="174"/>
      <c r="H3" s="175"/>
      <c r="I3" s="17" t="s">
        <v>133</v>
      </c>
      <c r="J3" s="17" t="s">
        <v>134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25116</v>
      </c>
      <c r="D4" s="20">
        <f t="shared" ref="D4:K4" si="0">SUM(D5:D7)</f>
        <v>55848</v>
      </c>
      <c r="E4" s="20">
        <f t="shared" si="0"/>
        <v>109814</v>
      </c>
      <c r="F4" s="21">
        <f t="shared" si="0"/>
        <v>152519</v>
      </c>
      <c r="G4" s="20">
        <f t="shared" si="0"/>
        <v>140517</v>
      </c>
      <c r="H4" s="22">
        <f t="shared" si="0"/>
        <v>139991</v>
      </c>
      <c r="I4" s="20">
        <f t="shared" si="0"/>
        <v>169493</v>
      </c>
      <c r="J4" s="20">
        <f t="shared" si="0"/>
        <v>216380</v>
      </c>
      <c r="K4" s="20">
        <f t="shared" si="0"/>
        <v>258194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12402</v>
      </c>
      <c r="D5" s="28">
        <v>45402</v>
      </c>
      <c r="E5" s="28">
        <v>94171</v>
      </c>
      <c r="F5" s="27">
        <v>144064</v>
      </c>
      <c r="G5" s="28">
        <v>131064</v>
      </c>
      <c r="H5" s="29">
        <v>131064</v>
      </c>
      <c r="I5" s="28">
        <v>149215</v>
      </c>
      <c r="J5" s="28">
        <v>191623</v>
      </c>
      <c r="K5" s="29">
        <v>220374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12714</v>
      </c>
      <c r="D6" s="33">
        <v>10446</v>
      </c>
      <c r="E6" s="33">
        <v>15643</v>
      </c>
      <c r="F6" s="32">
        <v>8455</v>
      </c>
      <c r="G6" s="33">
        <v>9453</v>
      </c>
      <c r="H6" s="34">
        <v>8927</v>
      </c>
      <c r="I6" s="33">
        <v>20278</v>
      </c>
      <c r="J6" s="33">
        <v>24757</v>
      </c>
      <c r="K6" s="34">
        <v>37820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61006</v>
      </c>
      <c r="D8" s="20">
        <f t="shared" ref="D8:K8" si="1">SUM(D9:D15)</f>
        <v>71952</v>
      </c>
      <c r="E8" s="20">
        <f t="shared" si="1"/>
        <v>76824</v>
      </c>
      <c r="F8" s="21">
        <f t="shared" si="1"/>
        <v>121141</v>
      </c>
      <c r="G8" s="20">
        <f t="shared" si="1"/>
        <v>115740</v>
      </c>
      <c r="H8" s="22">
        <f t="shared" si="1"/>
        <v>115740</v>
      </c>
      <c r="I8" s="20">
        <f t="shared" si="1"/>
        <v>133868</v>
      </c>
      <c r="J8" s="20">
        <f t="shared" si="1"/>
        <v>158576</v>
      </c>
      <c r="K8" s="20">
        <f t="shared" si="1"/>
        <v>166980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61006</v>
      </c>
      <c r="D14" s="33">
        <v>71952</v>
      </c>
      <c r="E14" s="33">
        <v>76824</v>
      </c>
      <c r="F14" s="32">
        <v>121141</v>
      </c>
      <c r="G14" s="33">
        <v>115740</v>
      </c>
      <c r="H14" s="34">
        <v>115740</v>
      </c>
      <c r="I14" s="33">
        <v>133868</v>
      </c>
      <c r="J14" s="33">
        <v>158576</v>
      </c>
      <c r="K14" s="34">
        <v>166980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7342</v>
      </c>
      <c r="D16" s="20">
        <f t="shared" ref="D16:K16" si="2">SUM(D17:D23)</f>
        <v>10017</v>
      </c>
      <c r="E16" s="20">
        <f t="shared" si="2"/>
        <v>2130</v>
      </c>
      <c r="F16" s="21">
        <f t="shared" si="2"/>
        <v>1000</v>
      </c>
      <c r="G16" s="20">
        <f t="shared" si="2"/>
        <v>3798</v>
      </c>
      <c r="H16" s="22">
        <f t="shared" si="2"/>
        <v>3798</v>
      </c>
      <c r="I16" s="20">
        <f t="shared" si="2"/>
        <v>1180</v>
      </c>
      <c r="J16" s="20">
        <f t="shared" si="2"/>
        <v>1393</v>
      </c>
      <c r="K16" s="20">
        <f t="shared" si="2"/>
        <v>20913</v>
      </c>
    </row>
    <row r="17" spans="1:11" s="14" customFormat="1" ht="12.75" customHeight="1" x14ac:dyDescent="0.25">
      <c r="A17" s="25"/>
      <c r="B17" s="26" t="s">
        <v>22</v>
      </c>
      <c r="C17" s="27">
        <v>7259</v>
      </c>
      <c r="D17" s="28">
        <v>9805</v>
      </c>
      <c r="E17" s="28">
        <v>1657</v>
      </c>
      <c r="F17" s="27">
        <v>0</v>
      </c>
      <c r="G17" s="28">
        <v>2798</v>
      </c>
      <c r="H17" s="29">
        <v>2798</v>
      </c>
      <c r="I17" s="28">
        <v>0</v>
      </c>
      <c r="J17" s="28">
        <v>0</v>
      </c>
      <c r="K17" s="29">
        <v>18665</v>
      </c>
    </row>
    <row r="18" spans="1:11" s="14" customFormat="1" ht="12.75" customHeight="1" x14ac:dyDescent="0.25">
      <c r="A18" s="25"/>
      <c r="B18" s="26" t="s">
        <v>23</v>
      </c>
      <c r="C18" s="32">
        <v>83</v>
      </c>
      <c r="D18" s="33">
        <v>212</v>
      </c>
      <c r="E18" s="33">
        <v>473</v>
      </c>
      <c r="F18" s="32">
        <v>1000</v>
      </c>
      <c r="G18" s="33">
        <v>1000</v>
      </c>
      <c r="H18" s="34">
        <v>1000</v>
      </c>
      <c r="I18" s="33">
        <v>1180</v>
      </c>
      <c r="J18" s="33">
        <v>1393</v>
      </c>
      <c r="K18" s="34">
        <v>2248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93464</v>
      </c>
      <c r="D26" s="46">
        <f t="shared" ref="D26:K26" si="3">+D4+D8+D16+D24</f>
        <v>137817</v>
      </c>
      <c r="E26" s="46">
        <f t="shared" si="3"/>
        <v>188768</v>
      </c>
      <c r="F26" s="47">
        <f t="shared" si="3"/>
        <v>274660</v>
      </c>
      <c r="G26" s="46">
        <f t="shared" si="3"/>
        <v>260055</v>
      </c>
      <c r="H26" s="48">
        <f t="shared" si="3"/>
        <v>259529</v>
      </c>
      <c r="I26" s="46">
        <f t="shared" si="3"/>
        <v>304541</v>
      </c>
      <c r="J26" s="46">
        <f t="shared" si="3"/>
        <v>376349</v>
      </c>
      <c r="K26" s="46">
        <f t="shared" si="3"/>
        <v>446087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2014-05-29T09:03:40Z</dcterms:created>
  <dcterms:modified xsi:type="dcterms:W3CDTF">2014-05-30T13:45:33Z</dcterms:modified>
</cp:coreProperties>
</file>